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240" yWindow="75" windowWidth="19935" windowHeight="7620" tabRatio="795" activeTab="7"/>
  </bookViews>
  <sheets>
    <sheet name="Enter Basic Details" sheetId="8" r:id="rId1"/>
    <sheet name="Vlookup" sheetId="1" r:id="rId2"/>
    <sheet name="HLookup" sheetId="2" r:id="rId3"/>
    <sheet name="Worksheet 1 " sheetId="3" r:id="rId4"/>
    <sheet name="Conditional" sheetId="4" r:id="rId5"/>
    <sheet name="MAX &amp; MIN" sheetId="5" r:id="rId6"/>
    <sheet name="Table &amp; Chart" sheetId="6" r:id="rId7"/>
    <sheet name="Report" sheetId="7" r:id="rId8"/>
  </sheets>
  <definedNames>
    <definedName name="_xlnm.Print_Area" localSheetId="7">Report!$C$1:$M$35</definedName>
  </definedNames>
  <calcPr calcId="124519" concurrentCalc="0"/>
</workbook>
</file>

<file path=xl/calcChain.xml><?xml version="1.0" encoding="utf-8"?>
<calcChain xmlns="http://schemas.openxmlformats.org/spreadsheetml/2006/main">
  <c r="G26" i="7"/>
  <c r="G24"/>
  <c r="E7" i="8"/>
  <c r="I7" i="1"/>
  <c r="G8" i="7"/>
  <c r="F11" i="2"/>
  <c r="G10" i="7"/>
  <c r="G12"/>
  <c r="G14"/>
  <c r="H10" i="3"/>
  <c r="G16" i="7"/>
  <c r="I10" i="3"/>
  <c r="G18" i="7"/>
  <c r="N10" i="3"/>
  <c r="G20" i="7"/>
  <c r="M10" i="3"/>
  <c r="G22" i="7"/>
  <c r="G28"/>
  <c r="G30"/>
  <c r="P1"/>
  <c r="F3"/>
  <c r="L3"/>
  <c r="I34"/>
  <c r="K34"/>
  <c r="I32"/>
  <c r="K32"/>
  <c r="I28"/>
  <c r="I8"/>
  <c r="I30"/>
  <c r="I22"/>
  <c r="K22"/>
  <c r="I10"/>
  <c r="I12"/>
  <c r="I14"/>
  <c r="I16"/>
  <c r="I18"/>
  <c r="I20"/>
  <c r="I24"/>
  <c r="I26"/>
  <c r="C4"/>
  <c r="K30"/>
  <c r="K28"/>
  <c r="K26"/>
  <c r="K24"/>
  <c r="K20"/>
  <c r="K18"/>
  <c r="K14"/>
  <c r="K12"/>
  <c r="K10"/>
  <c r="K16"/>
  <c r="K8"/>
  <c r="H6" i="1"/>
  <c r="H5"/>
</calcChain>
</file>

<file path=xl/comments1.xml><?xml version="1.0" encoding="utf-8"?>
<comments xmlns="http://schemas.openxmlformats.org/spreadsheetml/2006/main">
  <authors>
    <author>sachin.pal</author>
  </authors>
  <commentList>
    <comment ref="B18" authorId="0">
      <text>
        <r>
          <rPr>
            <b/>
            <sz val="8"/>
            <color indexed="81"/>
            <rFont val="Tahoma"/>
            <family val="2"/>
          </rPr>
          <t>sachin.pal:</t>
        </r>
        <r>
          <rPr>
            <sz val="8"/>
            <color indexed="81"/>
            <rFont val="Tahoma"/>
            <family val="2"/>
          </rPr>
          <t xml:space="preserve">
Q1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sachin.pal:</t>
        </r>
        <r>
          <rPr>
            <sz val="8"/>
            <color indexed="81"/>
            <rFont val="Tahoma"/>
            <family val="2"/>
          </rPr>
          <t xml:space="preserve">
Q2</t>
        </r>
      </text>
    </comment>
  </commentList>
</comments>
</file>

<file path=xl/sharedStrings.xml><?xml version="1.0" encoding="utf-8"?>
<sst xmlns="http://schemas.openxmlformats.org/spreadsheetml/2006/main" count="296" uniqueCount="154">
  <si>
    <t>Number</t>
  </si>
  <si>
    <t>Book Title</t>
  </si>
  <si>
    <t>Author</t>
  </si>
  <si>
    <t>Price</t>
  </si>
  <si>
    <t>A Game of Thrones</t>
  </si>
  <si>
    <t>George R.R.</t>
  </si>
  <si>
    <t>Go to Sleep</t>
  </si>
  <si>
    <t>Adam Mansbach</t>
  </si>
  <si>
    <t>A Dance with Dragons</t>
  </si>
  <si>
    <t>The Hunger Games</t>
  </si>
  <si>
    <t>Suzanne Collins</t>
  </si>
  <si>
    <t>The Original Argument</t>
  </si>
  <si>
    <t>Glenn Beck</t>
  </si>
  <si>
    <t>Heaven is for Real</t>
  </si>
  <si>
    <t>Todd Burpo</t>
  </si>
  <si>
    <t>Unbroken</t>
  </si>
  <si>
    <t>Laura Hillenbrand</t>
  </si>
  <si>
    <t>Smokin' Seventeen</t>
  </si>
  <si>
    <t>Janet Evanovich</t>
  </si>
  <si>
    <t>In the Garden of Beasts</t>
  </si>
  <si>
    <t>Erik Larson</t>
  </si>
  <si>
    <t>Catching Fire</t>
  </si>
  <si>
    <t>Pandey,  Gyanprakash</t>
  </si>
  <si>
    <t>Salauddin,  Humayra</t>
  </si>
  <si>
    <t>Martinez-Ruiz,  Juan Jose</t>
  </si>
  <si>
    <t>Naveed,  Khurram</t>
  </si>
  <si>
    <t>Khadri,  Syed Dastageer</t>
  </si>
  <si>
    <t>Mangalgi,  Bhimsen</t>
  </si>
  <si>
    <t>Baloch,  Shahrukh</t>
  </si>
  <si>
    <t>Sirka,  Rupa</t>
  </si>
  <si>
    <t>Kumar,  Nirandar</t>
  </si>
  <si>
    <t>Ponnusamy,  Malini</t>
  </si>
  <si>
    <t>Syed,  Siyadat Ali Safi</t>
  </si>
  <si>
    <t>Zubair,  Mohammad Asif</t>
  </si>
  <si>
    <t>Saklani,  Snigdha</t>
  </si>
  <si>
    <t>Burner,  Jeffrey Lee</t>
  </si>
  <si>
    <t>Baluyut,  Jake</t>
  </si>
  <si>
    <t>Name</t>
  </si>
  <si>
    <t>CA</t>
  </si>
  <si>
    <t>TX</t>
  </si>
  <si>
    <t>GA</t>
  </si>
  <si>
    <t>VA</t>
  </si>
  <si>
    <t>AZ</t>
  </si>
  <si>
    <t>KS</t>
  </si>
  <si>
    <t>FL</t>
  </si>
  <si>
    <t>State</t>
  </si>
  <si>
    <t>S1 Amt (Worked-In)</t>
  </si>
  <si>
    <t>File #</t>
  </si>
  <si>
    <t>Malik,  Adnan</t>
  </si>
  <si>
    <t>Saffar,  Kamyar Pourakbar</t>
  </si>
  <si>
    <t>S1 Code (Worked-In)</t>
  </si>
  <si>
    <t>IL</t>
  </si>
  <si>
    <t>MA</t>
  </si>
  <si>
    <t>MI</t>
  </si>
  <si>
    <t>NY</t>
  </si>
  <si>
    <t xml:space="preserve">Total Reg. Hours </t>
  </si>
  <si>
    <t xml:space="preserve">Total Reg. Earnings </t>
  </si>
  <si>
    <t xml:space="preserve">Total OT Earnings </t>
  </si>
  <si>
    <t>Total Earnings 3, 4 &amp; 5</t>
  </si>
  <si>
    <t>Gross Pay</t>
  </si>
  <si>
    <t xml:space="preserve">Total Taxes </t>
  </si>
  <si>
    <t>Total Ded</t>
  </si>
  <si>
    <t>Total Deposits</t>
  </si>
  <si>
    <t>Martinez-Ruiz, Juan Jose</t>
  </si>
  <si>
    <t>Naveed, Khurram</t>
  </si>
  <si>
    <t>Khadri, Syed Dastageer</t>
  </si>
  <si>
    <t>Mangalgi, Bhimsen</t>
  </si>
  <si>
    <t>Ponnusamy, Malini</t>
  </si>
  <si>
    <t>Choudhary, Rakesh</t>
  </si>
  <si>
    <t>Pandey, Gyanprakash</t>
  </si>
  <si>
    <t>Salauddin, Humayra</t>
  </si>
  <si>
    <t>Baloch, Shahrukh</t>
  </si>
  <si>
    <t>Sirka, Rupa</t>
  </si>
  <si>
    <t>Kumar, Nirandar</t>
  </si>
  <si>
    <t>Syed, Siyadat Ali Safi</t>
  </si>
  <si>
    <t>Zubair, Mohammad Asif</t>
  </si>
  <si>
    <t>Saklani, Snigdha</t>
  </si>
  <si>
    <t>Burner, Jeffrey Lee</t>
  </si>
  <si>
    <t>Baluyut, Jake</t>
  </si>
  <si>
    <t>Malik, Adnan</t>
  </si>
  <si>
    <t>Saffar, Kamyar Pourakbar</t>
  </si>
  <si>
    <t>Department</t>
  </si>
  <si>
    <t>DV5</t>
  </si>
  <si>
    <t>DMS</t>
  </si>
  <si>
    <t>DMT</t>
  </si>
  <si>
    <t>Grand Total</t>
  </si>
  <si>
    <t>No. of States</t>
  </si>
  <si>
    <t>Name Of Person</t>
  </si>
  <si>
    <t>Excel Test Report</t>
  </si>
  <si>
    <t>V-lookup</t>
  </si>
  <si>
    <t>H-lookup</t>
  </si>
  <si>
    <t>Count-IF</t>
  </si>
  <si>
    <t>Sum-IF</t>
  </si>
  <si>
    <t>Count</t>
  </si>
  <si>
    <t>Sum</t>
  </si>
  <si>
    <t>Max</t>
  </si>
  <si>
    <t>Min</t>
  </si>
  <si>
    <t>Conditional Formatting</t>
  </si>
  <si>
    <t>Grade</t>
  </si>
  <si>
    <t>Remarks</t>
  </si>
  <si>
    <t>Table</t>
  </si>
  <si>
    <t>Chart</t>
  </si>
  <si>
    <t>Sum-IF-S</t>
  </si>
  <si>
    <t>Maximum Deposit Amount</t>
  </si>
  <si>
    <t>Minimum Deposit Amount</t>
  </si>
  <si>
    <t>Status</t>
  </si>
  <si>
    <t>Passed</t>
  </si>
  <si>
    <t>Average</t>
  </si>
  <si>
    <t>Rejected</t>
  </si>
  <si>
    <t>Score (Out of 5)</t>
  </si>
  <si>
    <t>Total Score</t>
  </si>
  <si>
    <t>Total No. of States if amount is greater than $50</t>
  </si>
  <si>
    <t>Count-IF-S</t>
  </si>
  <si>
    <t>Last Name</t>
  </si>
  <si>
    <t>First Name</t>
  </si>
  <si>
    <t>First name + Last name</t>
  </si>
  <si>
    <t>VLOOKUP Function</t>
  </si>
  <si>
    <t>Member Name</t>
  </si>
  <si>
    <t>Date</t>
  </si>
  <si>
    <t>Excel Test</t>
  </si>
  <si>
    <t xml:space="preserve">Get max &amp; min from  J Column </t>
  </si>
  <si>
    <t>Q1 :- By Using Vlookup Find price of these Book.</t>
  </si>
  <si>
    <t>Q1 :- By Using Hlookup Find price of these Book.</t>
  </si>
  <si>
    <t>Q1 :- Get the total count of Above states</t>
  </si>
  <si>
    <t>Q2 :- Get the grand Total Amount of Above state</t>
  </si>
  <si>
    <t>Count No. of States reflecting in B column</t>
  </si>
  <si>
    <r>
      <t>Text -To-Columns(</t>
    </r>
    <r>
      <rPr>
        <b/>
        <sz val="8"/>
        <color theme="1"/>
        <rFont val="Aharoni"/>
        <charset val="177"/>
      </rPr>
      <t>manual scoring</t>
    </r>
    <r>
      <rPr>
        <b/>
        <sz val="11"/>
        <color theme="1"/>
        <rFont val="Aharoni"/>
        <charset val="177"/>
      </rPr>
      <t>)</t>
    </r>
  </si>
  <si>
    <r>
      <t xml:space="preserve">CONCATENATE </t>
    </r>
    <r>
      <rPr>
        <b/>
        <sz val="8"/>
        <color theme="1"/>
        <rFont val="Aharoni"/>
        <charset val="177"/>
      </rPr>
      <t>(manual scoring)</t>
    </r>
  </si>
  <si>
    <r>
      <t xml:space="preserve">Conditional Formatting </t>
    </r>
    <r>
      <rPr>
        <b/>
        <sz val="8"/>
        <color theme="1"/>
        <rFont val="Aharoni"/>
        <charset val="177"/>
      </rPr>
      <t>(manual scoring)</t>
    </r>
  </si>
  <si>
    <r>
      <t xml:space="preserve">Table/Chart </t>
    </r>
    <r>
      <rPr>
        <b/>
        <sz val="8"/>
        <color theme="1"/>
        <rFont val="Aharoni"/>
        <charset val="177"/>
      </rPr>
      <t>(manual scoring)</t>
    </r>
  </si>
  <si>
    <t>Q1:- Create Pivot table here by using given data.</t>
  </si>
  <si>
    <t>Q2 :- Create Pivot chart here using given data</t>
  </si>
  <si>
    <t>Total Amt (Worked-In perticular state)</t>
  </si>
  <si>
    <t>Total amount greater than $50 per state</t>
  </si>
  <si>
    <t>Q:-Split name(Last name , First name) by using tools</t>
  </si>
  <si>
    <t>Q:- Combine name by using Formula</t>
  </si>
  <si>
    <t>Q:- Highlight Sites rating which are greater than 500 by using conditional tool</t>
  </si>
  <si>
    <t>Sites Rating</t>
  </si>
  <si>
    <t>Anthony Robert</t>
  </si>
  <si>
    <t>Henry Hardin</t>
  </si>
  <si>
    <t>Salauddin,  Gyanprakash</t>
  </si>
  <si>
    <t>Humayra, Pandey</t>
  </si>
  <si>
    <t>Rupa</t>
  </si>
  <si>
    <t>Shahrukh</t>
  </si>
  <si>
    <t>Bhimsen</t>
  </si>
  <si>
    <t>Syed Dastageer</t>
  </si>
  <si>
    <t>Naveed</t>
  </si>
  <si>
    <t>Nirandar</t>
  </si>
  <si>
    <t>Malini</t>
  </si>
  <si>
    <t>Siyadat Ali Safi</t>
  </si>
  <si>
    <t>Mohammad Asif</t>
  </si>
  <si>
    <t>Snigdha</t>
  </si>
  <si>
    <t>Jeffrey Lee</t>
  </si>
  <si>
    <t>Jake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</si>
</sst>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haroni"/>
      <charset val="177"/>
    </font>
    <font>
      <sz val="11"/>
      <color theme="1"/>
      <name val="Aharoni"/>
      <charset val="177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0" tint="-0.1499984740745262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rgb="FF7030A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Aharoni"/>
      <charset val="177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8" tint="0.59999389629810485"/>
      </patternFill>
    </fill>
    <fill>
      <patternFill patternType="solid">
        <fgColor theme="2"/>
        <bgColor theme="8" tint="0.79998168889431442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theme="8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1" xfId="0" quotePrefix="1" applyFont="1" applyBorder="1"/>
    <xf numFmtId="0" fontId="7" fillId="3" borderId="1" xfId="0" applyFont="1" applyFill="1" applyBorder="1" applyAlignment="1">
      <alignment wrapText="1"/>
    </xf>
    <xf numFmtId="0" fontId="6" fillId="0" borderId="1" xfId="0" applyFont="1" applyBorder="1"/>
    <xf numFmtId="39" fontId="7" fillId="3" borderId="1" xfId="0" applyNumberFormat="1" applyFont="1" applyFill="1" applyBorder="1" applyAlignment="1">
      <alignment wrapText="1"/>
    </xf>
    <xf numFmtId="39" fontId="6" fillId="0" borderId="1" xfId="0" applyNumberFormat="1" applyFont="1" applyBorder="1"/>
    <xf numFmtId="0" fontId="0" fillId="0" borderId="2" xfId="0" applyBorder="1"/>
    <xf numFmtId="0" fontId="7" fillId="3" borderId="1" xfId="0" applyNumberFormat="1" applyFont="1" applyFill="1" applyBorder="1" applyAlignment="1">
      <alignment wrapText="1"/>
    </xf>
    <xf numFmtId="0" fontId="6" fillId="0" borderId="1" xfId="0" quotePrefix="1" applyNumberFormat="1" applyFont="1" applyBorder="1"/>
    <xf numFmtId="0" fontId="0" fillId="5" borderId="0" xfId="0" applyFill="1"/>
    <xf numFmtId="0" fontId="0" fillId="5" borderId="4" xfId="0" applyFill="1" applyBorder="1"/>
    <xf numFmtId="0" fontId="10" fillId="5" borderId="4" xfId="0" applyFont="1" applyFill="1" applyBorder="1"/>
    <xf numFmtId="0" fontId="10" fillId="5" borderId="5" xfId="0" applyFont="1" applyFill="1" applyBorder="1"/>
    <xf numFmtId="39" fontId="0" fillId="2" borderId="2" xfId="0" applyNumberFormat="1" applyFill="1" applyBorder="1"/>
    <xf numFmtId="0" fontId="6" fillId="0" borderId="2" xfId="0" applyFont="1" applyFill="1" applyBorder="1"/>
    <xf numFmtId="164" fontId="4" fillId="4" borderId="0" xfId="0" applyNumberFormat="1" applyFont="1" applyFill="1"/>
    <xf numFmtId="0" fontId="14" fillId="4" borderId="2" xfId="0" applyFont="1" applyFill="1" applyBorder="1"/>
    <xf numFmtId="0" fontId="0" fillId="5" borderId="10" xfId="0" applyFill="1" applyBorder="1" applyAlignment="1"/>
    <xf numFmtId="0" fontId="0" fillId="5" borderId="11" xfId="0" applyFill="1" applyBorder="1" applyAlignment="1"/>
    <xf numFmtId="44" fontId="0" fillId="0" borderId="0" xfId="1" applyFont="1"/>
    <xf numFmtId="0" fontId="0" fillId="4" borderId="0" xfId="0" applyFill="1"/>
    <xf numFmtId="0" fontId="0" fillId="4" borderId="2" xfId="0" applyFill="1" applyBorder="1"/>
    <xf numFmtId="14" fontId="0" fillId="4" borderId="2" xfId="0" applyNumberFormat="1" applyFill="1" applyBorder="1"/>
    <xf numFmtId="0" fontId="6" fillId="4" borderId="1" xfId="0" quotePrefix="1" applyFont="1" applyFill="1" applyBorder="1"/>
    <xf numFmtId="44" fontId="6" fillId="4" borderId="1" xfId="1" applyFont="1" applyFill="1" applyBorder="1"/>
    <xf numFmtId="0" fontId="0" fillId="4" borderId="1" xfId="0" applyFill="1" applyBorder="1"/>
    <xf numFmtId="0" fontId="6" fillId="4" borderId="1" xfId="0" applyFont="1" applyFill="1" applyBorder="1"/>
    <xf numFmtId="0" fontId="4" fillId="4" borderId="2" xfId="0" applyFont="1" applyFill="1" applyBorder="1"/>
    <xf numFmtId="0" fontId="6" fillId="4" borderId="3" xfId="0" quotePrefix="1" applyFont="1" applyFill="1" applyBorder="1"/>
    <xf numFmtId="44" fontId="6" fillId="4" borderId="3" xfId="1" applyFont="1" applyFill="1" applyBorder="1"/>
    <xf numFmtId="0" fontId="7" fillId="4" borderId="6" xfId="0" applyFont="1" applyFill="1" applyBorder="1"/>
    <xf numFmtId="0" fontId="3" fillId="4" borderId="5" xfId="0" applyFont="1" applyFill="1" applyBorder="1"/>
    <xf numFmtId="0" fontId="6" fillId="4" borderId="0" xfId="0" applyFont="1" applyFill="1" applyBorder="1"/>
    <xf numFmtId="44" fontId="0" fillId="4" borderId="2" xfId="0" applyNumberFormat="1" applyFill="1" applyBorder="1"/>
    <xf numFmtId="0" fontId="7" fillId="6" borderId="1" xfId="0" applyFont="1" applyFill="1" applyBorder="1" applyAlignment="1">
      <alignment wrapText="1"/>
    </xf>
    <xf numFmtId="39" fontId="7" fillId="6" borderId="1" xfId="0" applyNumberFormat="1" applyFont="1" applyFill="1" applyBorder="1" applyAlignment="1">
      <alignment wrapText="1"/>
    </xf>
    <xf numFmtId="0" fontId="0" fillId="10" borderId="1" xfId="0" applyFont="1" applyFill="1" applyBorder="1" applyAlignment="1">
      <alignment horizontal="left" indent="1"/>
    </xf>
    <xf numFmtId="164" fontId="0" fillId="4" borderId="1" xfId="0" applyNumberFormat="1" applyFill="1" applyBorder="1"/>
    <xf numFmtId="0" fontId="5" fillId="12" borderId="0" xfId="0" applyFont="1" applyFill="1"/>
    <xf numFmtId="0" fontId="0" fillId="12" borderId="0" xfId="0" applyFill="1"/>
    <xf numFmtId="0" fontId="0" fillId="14" borderId="1" xfId="0" applyFont="1" applyFill="1" applyBorder="1" applyAlignment="1">
      <alignment horizontal="left" indent="1"/>
    </xf>
    <xf numFmtId="0" fontId="0" fillId="12" borderId="1" xfId="0" applyFill="1" applyBorder="1" applyAlignment="1">
      <alignment horizontal="left" indent="1"/>
    </xf>
    <xf numFmtId="0" fontId="3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left" indent="1"/>
    </xf>
    <xf numFmtId="164" fontId="0" fillId="12" borderId="0" xfId="0" applyNumberFormat="1" applyFill="1"/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left" indent="1"/>
    </xf>
    <xf numFmtId="0" fontId="0" fillId="13" borderId="1" xfId="0" applyFont="1" applyFill="1" applyBorder="1" applyAlignment="1">
      <alignment horizontal="left" indent="1"/>
    </xf>
    <xf numFmtId="164" fontId="0" fillId="13" borderId="1" xfId="1" applyNumberFormat="1" applyFont="1" applyFill="1" applyBorder="1"/>
    <xf numFmtId="0" fontId="0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left" indent="1"/>
    </xf>
    <xf numFmtId="164" fontId="0" fillId="14" borderId="1" xfId="1" applyNumberFormat="1" applyFont="1" applyFill="1" applyBorder="1"/>
    <xf numFmtId="0" fontId="2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left" indent="1"/>
    </xf>
    <xf numFmtId="0" fontId="2" fillId="15" borderId="1" xfId="0" applyFont="1" applyFill="1" applyBorder="1"/>
    <xf numFmtId="164" fontId="21" fillId="12" borderId="0" xfId="0" applyNumberFormat="1" applyFont="1" applyFill="1"/>
    <xf numFmtId="0" fontId="0" fillId="10" borderId="1" xfId="0" applyFill="1" applyBorder="1" applyAlignment="1">
      <alignment horizontal="left" indent="1"/>
    </xf>
    <xf numFmtId="164" fontId="0" fillId="10" borderId="1" xfId="1" applyNumberFormat="1" applyFont="1" applyFill="1" applyBorder="1"/>
    <xf numFmtId="0" fontId="0" fillId="9" borderId="1" xfId="0" applyFont="1" applyFill="1" applyBorder="1" applyAlignment="1">
      <alignment horizontal="left" indent="1"/>
    </xf>
    <xf numFmtId="164" fontId="0" fillId="9" borderId="1" xfId="1" applyNumberFormat="1" applyFont="1" applyFill="1" applyBorder="1"/>
    <xf numFmtId="0" fontId="2" fillId="11" borderId="1" xfId="0" applyFont="1" applyFill="1" applyBorder="1" applyAlignment="1">
      <alignment horizontal="center"/>
    </xf>
    <xf numFmtId="0" fontId="0" fillId="16" borderId="0" xfId="0" applyFill="1"/>
    <xf numFmtId="0" fontId="9" fillId="16" borderId="1" xfId="0" applyNumberFormat="1" applyFont="1" applyFill="1" applyBorder="1" applyAlignment="1">
      <alignment vertical="top" wrapText="1"/>
    </xf>
    <xf numFmtId="39" fontId="9" fillId="16" borderId="1" xfId="0" applyNumberFormat="1" applyFont="1" applyFill="1" applyBorder="1" applyAlignment="1">
      <alignment vertical="top" wrapText="1"/>
    </xf>
    <xf numFmtId="0" fontId="0" fillId="16" borderId="2" xfId="0" applyFill="1" applyBorder="1"/>
    <xf numFmtId="0" fontId="8" fillId="17" borderId="1" xfId="0" applyFont="1" applyFill="1" applyBorder="1" applyAlignment="1">
      <alignment vertical="top" wrapText="1"/>
    </xf>
    <xf numFmtId="0" fontId="8" fillId="17" borderId="1" xfId="0" applyFont="1" applyFill="1" applyBorder="1" applyAlignment="1">
      <alignment vertical="top"/>
    </xf>
    <xf numFmtId="164" fontId="0" fillId="19" borderId="1" xfId="1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7" fillId="18" borderId="1" xfId="0" applyFont="1" applyFill="1" applyBorder="1" applyAlignment="1">
      <alignment wrapText="1"/>
    </xf>
    <xf numFmtId="0" fontId="0" fillId="5" borderId="2" xfId="0" applyFill="1" applyBorder="1" applyAlignment="1"/>
    <xf numFmtId="39" fontId="7" fillId="18" borderId="1" xfId="0" applyNumberFormat="1" applyFont="1" applyFill="1" applyBorder="1" applyAlignment="1">
      <alignment wrapText="1"/>
    </xf>
    <xf numFmtId="44" fontId="7" fillId="3" borderId="19" xfId="1" applyFont="1" applyFill="1" applyBorder="1" applyAlignment="1">
      <alignment wrapText="1"/>
    </xf>
    <xf numFmtId="0" fontId="7" fillId="18" borderId="2" xfId="0" applyNumberFormat="1" applyFont="1" applyFill="1" applyBorder="1" applyAlignment="1">
      <alignment wrapText="1"/>
    </xf>
    <xf numFmtId="0" fontId="0" fillId="4" borderId="12" xfId="0" applyFill="1" applyBorder="1"/>
    <xf numFmtId="0" fontId="0" fillId="4" borderId="8" xfId="0" applyFill="1" applyBorder="1"/>
    <xf numFmtId="0" fontId="15" fillId="4" borderId="2" xfId="0" applyFont="1" applyFill="1" applyBorder="1"/>
    <xf numFmtId="0" fontId="16" fillId="4" borderId="2" xfId="0" applyFont="1" applyFill="1" applyBorder="1"/>
    <xf numFmtId="0" fontId="0" fillId="4" borderId="13" xfId="0" applyFill="1" applyBorder="1"/>
    <xf numFmtId="0" fontId="21" fillId="4" borderId="0" xfId="0" applyFont="1" applyFill="1"/>
    <xf numFmtId="0" fontId="0" fillId="4" borderId="14" xfId="0" applyFill="1" applyBorder="1"/>
    <xf numFmtId="0" fontId="0" fillId="4" borderId="0" xfId="0" applyFill="1" applyBorder="1"/>
    <xf numFmtId="0" fontId="0" fillId="4" borderId="15" xfId="0" applyFill="1" applyBorder="1"/>
    <xf numFmtId="9" fontId="3" fillId="4" borderId="2" xfId="2" applyFont="1" applyFill="1" applyBorder="1"/>
    <xf numFmtId="0" fontId="18" fillId="4" borderId="14" xfId="0" applyFont="1" applyFill="1" applyBorder="1"/>
    <xf numFmtId="0" fontId="11" fillId="4" borderId="14" xfId="0" applyFont="1" applyFill="1" applyBorder="1"/>
    <xf numFmtId="0" fontId="11" fillId="4" borderId="0" xfId="0" applyFont="1" applyFill="1" applyBorder="1"/>
    <xf numFmtId="0" fontId="11" fillId="4" borderId="15" xfId="0" applyFont="1" applyFill="1" applyBorder="1"/>
    <xf numFmtId="0" fontId="17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/>
    <xf numFmtId="0" fontId="0" fillId="4" borderId="9" xfId="0" applyFill="1" applyBorder="1"/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center"/>
    </xf>
    <xf numFmtId="39" fontId="0" fillId="16" borderId="1" xfId="0" applyNumberFormat="1" applyFill="1" applyBorder="1"/>
    <xf numFmtId="0" fontId="20" fillId="4" borderId="4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3" fillId="18" borderId="4" xfId="0" applyFont="1" applyFill="1" applyBorder="1" applyAlignment="1">
      <alignment horizontal="center"/>
    </xf>
    <xf numFmtId="0" fontId="3" fillId="18" borderId="7" xfId="0" applyFont="1" applyFill="1" applyBorder="1" applyAlignment="1">
      <alignment horizontal="center"/>
    </xf>
    <xf numFmtId="0" fontId="3" fillId="18" borderId="5" xfId="0" applyFont="1" applyFill="1" applyBorder="1" applyAlignment="1">
      <alignment horizontal="center"/>
    </xf>
    <xf numFmtId="0" fontId="22" fillId="17" borderId="18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9" fillId="18" borderId="4" xfId="0" applyFont="1" applyFill="1" applyBorder="1" applyAlignment="1">
      <alignment horizontal="center"/>
    </xf>
    <xf numFmtId="0" fontId="19" fillId="18" borderId="7" xfId="0" applyFont="1" applyFill="1" applyBorder="1" applyAlignment="1">
      <alignment horizontal="center"/>
    </xf>
    <xf numFmtId="0" fontId="19" fillId="18" borderId="5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99FFCC"/>
      <color rgb="FF66FF99"/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570707</xdr:colOff>
      <xdr:row>18</xdr:row>
      <xdr:rowOff>19843</xdr:rowOff>
    </xdr:from>
    <xdr:to>
      <xdr:col>1</xdr:col>
      <xdr:colOff>572295</xdr:colOff>
      <xdr:row>19</xdr:row>
      <xdr:rowOff>793</xdr:rowOff>
    </xdr:to>
    <xdr:cxnSp macro="">
      <xdr:nvCxnSpPr>
        <xdr:cNvPr id="3" name="Straight Arrow Connector 2"/>
        <xdr:cNvCxnSpPr/>
      </xdr:nvCxnSpPr>
      <xdr:spPr>
        <a:xfrm rot="5400000">
          <a:off x="2128838" y="3890962"/>
          <a:ext cx="1809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17</xdr:row>
      <xdr:rowOff>95250</xdr:rowOff>
    </xdr:from>
    <xdr:to>
      <xdr:col>3</xdr:col>
      <xdr:colOff>47625</xdr:colOff>
      <xdr:row>21</xdr:row>
      <xdr:rowOff>38100</xdr:rowOff>
    </xdr:to>
    <xdr:cxnSp macro="">
      <xdr:nvCxnSpPr>
        <xdr:cNvPr id="10" name="Curved Connector 9"/>
        <xdr:cNvCxnSpPr/>
      </xdr:nvCxnSpPr>
      <xdr:spPr>
        <a:xfrm rot="16200000" flipH="1">
          <a:off x="3038475" y="4029075"/>
          <a:ext cx="742950" cy="38100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0</xdr:row>
      <xdr:rowOff>333374</xdr:rowOff>
    </xdr:from>
    <xdr:to>
      <xdr:col>5</xdr:col>
      <xdr:colOff>590549</xdr:colOff>
      <xdr:row>3</xdr:row>
      <xdr:rowOff>95250</xdr:rowOff>
    </xdr:to>
    <xdr:cxnSp macro="">
      <xdr:nvCxnSpPr>
        <xdr:cNvPr id="3" name="Straight Arrow Connector 2"/>
        <xdr:cNvCxnSpPr/>
      </xdr:nvCxnSpPr>
      <xdr:spPr>
        <a:xfrm rot="16200000" flipH="1">
          <a:off x="5800724" y="571499"/>
          <a:ext cx="485776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762000</xdr:colOff>
      <xdr:row>1</xdr:row>
      <xdr:rowOff>9524</xdr:rowOff>
    </xdr:from>
    <xdr:to>
      <xdr:col>11</xdr:col>
      <xdr:colOff>781050</xdr:colOff>
      <xdr:row>3</xdr:row>
      <xdr:rowOff>114300</xdr:rowOff>
    </xdr:to>
    <xdr:cxnSp macro="">
      <xdr:nvCxnSpPr>
        <xdr:cNvPr id="5" name="Straight Arrow Connector 4"/>
        <xdr:cNvCxnSpPr/>
      </xdr:nvCxnSpPr>
      <xdr:spPr>
        <a:xfrm rot="16200000" flipH="1">
          <a:off x="11806237" y="585787"/>
          <a:ext cx="485776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D1:H7"/>
  <sheetViews>
    <sheetView topLeftCell="A2" workbookViewId="0">
      <selection activeCell="E13" sqref="E13"/>
    </sheetView>
  </sheetViews>
  <sheetFormatPr defaultRowHeight="15"/>
  <cols>
    <col min="1" max="3" width="9.140625" style="20"/>
    <col min="4" max="4" width="14.42578125" style="20" bestFit="1" customWidth="1"/>
    <col min="5" max="5" width="28.85546875" style="20" customWidth="1"/>
    <col min="6" max="16384" width="9.140625" style="20"/>
  </cols>
  <sheetData>
    <row r="1" spans="4:8" ht="15.75" thickBot="1"/>
    <row r="2" spans="4:8" ht="27" thickBot="1">
      <c r="D2" s="108" t="s">
        <v>119</v>
      </c>
      <c r="E2" s="109"/>
      <c r="F2" s="109"/>
      <c r="G2" s="109"/>
      <c r="H2" s="110"/>
    </row>
    <row r="4" spans="4:8" ht="15.75" thickBot="1"/>
    <row r="5" spans="4:8" ht="15.75" thickBot="1">
      <c r="D5" s="21" t="s">
        <v>117</v>
      </c>
      <c r="E5" s="21"/>
    </row>
    <row r="6" spans="4:8" ht="15.75" thickBot="1"/>
    <row r="7" spans="4:8" ht="15.75" thickBot="1">
      <c r="D7" s="21" t="s">
        <v>118</v>
      </c>
      <c r="E7" s="22">
        <f ca="1">TODAY()</f>
        <v>42402</v>
      </c>
    </row>
  </sheetData>
  <mergeCells count="1">
    <mergeCell ref="D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30"/>
  <sheetViews>
    <sheetView workbookViewId="0">
      <selection activeCell="H11" sqref="H11"/>
    </sheetView>
  </sheetViews>
  <sheetFormatPr defaultRowHeight="15"/>
  <cols>
    <col min="1" max="1" width="9" style="43" customWidth="1"/>
    <col min="2" max="2" width="24.28515625" style="39" customWidth="1"/>
    <col min="3" max="3" width="18.140625" style="39" bestFit="1" customWidth="1"/>
    <col min="4" max="4" width="14.42578125" style="39" customWidth="1"/>
    <col min="5" max="6" width="9.140625" style="39"/>
    <col min="7" max="7" width="21.85546875" style="39" bestFit="1" customWidth="1"/>
    <col min="8" max="8" width="16.28515625" style="39" bestFit="1" customWidth="1"/>
    <col min="9" max="9" width="11" style="39" customWidth="1"/>
    <col min="10" max="16384" width="9.140625" style="39"/>
  </cols>
  <sheetData>
    <row r="1" spans="1:12" ht="19.5" thickBot="1">
      <c r="A1" s="38" t="s">
        <v>116</v>
      </c>
    </row>
    <row r="2" spans="1:12" ht="15.75" thickBot="1">
      <c r="G2" s="111" t="s">
        <v>121</v>
      </c>
      <c r="H2" s="112"/>
      <c r="I2" s="112"/>
      <c r="J2" s="112"/>
      <c r="K2" s="112"/>
      <c r="L2" s="113"/>
    </row>
    <row r="3" spans="1:12">
      <c r="A3" s="53" t="s">
        <v>0</v>
      </c>
      <c r="B3" s="54" t="s">
        <v>1</v>
      </c>
      <c r="C3" s="54" t="s">
        <v>2</v>
      </c>
      <c r="D3" s="55" t="s">
        <v>3</v>
      </c>
    </row>
    <row r="4" spans="1:12">
      <c r="A4" s="46">
        <v>1</v>
      </c>
      <c r="B4" s="47" t="s">
        <v>4</v>
      </c>
      <c r="C4" s="48" t="s">
        <v>5</v>
      </c>
      <c r="D4" s="49">
        <v>19.77</v>
      </c>
      <c r="G4" s="55" t="s">
        <v>1</v>
      </c>
      <c r="H4" s="55" t="s">
        <v>2</v>
      </c>
      <c r="I4" s="55" t="s">
        <v>3</v>
      </c>
    </row>
    <row r="5" spans="1:12">
      <c r="A5" s="50">
        <v>2</v>
      </c>
      <c r="B5" s="51" t="s">
        <v>6</v>
      </c>
      <c r="C5" s="40" t="s">
        <v>7</v>
      </c>
      <c r="D5" s="52">
        <v>8.2200000000000006</v>
      </c>
      <c r="G5" s="40" t="s">
        <v>8</v>
      </c>
      <c r="H5" s="41" t="str">
        <f>VLOOKUP($G5,$B$4:$D$13,COLUMNS($B:B)+1,0)</f>
        <v>George R.R.</v>
      </c>
      <c r="I5" s="37"/>
    </row>
    <row r="6" spans="1:12">
      <c r="A6" s="46">
        <v>3</v>
      </c>
      <c r="B6" s="48" t="s">
        <v>8</v>
      </c>
      <c r="C6" s="48" t="s">
        <v>5</v>
      </c>
      <c r="D6" s="49">
        <v>18.809999999999999</v>
      </c>
      <c r="F6" s="42"/>
      <c r="G6" s="40" t="s">
        <v>9</v>
      </c>
      <c r="H6" s="41" t="str">
        <f>VLOOKUP($G6,$B$4:$D$13,COLUMNS($B:B)+1,0)</f>
        <v>Suzanne Collins</v>
      </c>
      <c r="I6" s="37"/>
    </row>
    <row r="7" spans="1:12">
      <c r="A7" s="50">
        <v>4</v>
      </c>
      <c r="B7" s="40" t="s">
        <v>9</v>
      </c>
      <c r="C7" s="40" t="s">
        <v>10</v>
      </c>
      <c r="D7" s="52">
        <v>4.9400000000000004</v>
      </c>
      <c r="I7" s="56">
        <f>SUM(I5:I6)</f>
        <v>0</v>
      </c>
    </row>
    <row r="8" spans="1:12">
      <c r="A8" s="46">
        <v>5</v>
      </c>
      <c r="B8" s="48" t="s">
        <v>11</v>
      </c>
      <c r="C8" s="48" t="s">
        <v>12</v>
      </c>
      <c r="D8" s="49">
        <v>7.99</v>
      </c>
    </row>
    <row r="9" spans="1:12">
      <c r="A9" s="50">
        <v>6</v>
      </c>
      <c r="B9" s="40" t="s">
        <v>13</v>
      </c>
      <c r="C9" s="40" t="s">
        <v>14</v>
      </c>
      <c r="D9" s="52">
        <v>9.34</v>
      </c>
      <c r="F9" s="42"/>
    </row>
    <row r="10" spans="1:12">
      <c r="A10" s="46">
        <v>7</v>
      </c>
      <c r="B10" s="48" t="s">
        <v>15</v>
      </c>
      <c r="C10" s="48" t="s">
        <v>16</v>
      </c>
      <c r="D10" s="49">
        <v>13.99</v>
      </c>
    </row>
    <row r="11" spans="1:12">
      <c r="A11" s="50">
        <v>8</v>
      </c>
      <c r="B11" s="40" t="s">
        <v>17</v>
      </c>
      <c r="C11" s="40" t="s">
        <v>18</v>
      </c>
      <c r="D11" s="52">
        <v>15.21</v>
      </c>
    </row>
    <row r="12" spans="1:12">
      <c r="A12" s="46">
        <v>9</v>
      </c>
      <c r="B12" s="48" t="s">
        <v>19</v>
      </c>
      <c r="C12" s="48" t="s">
        <v>20</v>
      </c>
      <c r="D12" s="49">
        <v>13.78</v>
      </c>
    </row>
    <row r="13" spans="1:12">
      <c r="A13" s="50">
        <v>10</v>
      </c>
      <c r="B13" s="40" t="s">
        <v>21</v>
      </c>
      <c r="C13" s="40" t="s">
        <v>10</v>
      </c>
      <c r="D13" s="52">
        <v>8.9700000000000006</v>
      </c>
    </row>
    <row r="30" spans="2:4">
      <c r="B30" s="44"/>
      <c r="C30" s="44"/>
      <c r="D30" s="45"/>
    </row>
  </sheetData>
  <mergeCells count="1">
    <mergeCell ref="G2:L2"/>
  </mergeCells>
  <dataValidations count="1">
    <dataValidation type="list" allowBlank="1" showInputMessage="1" showErrorMessage="1" sqref="G5 B30">
      <formula1>$B$4:$B$13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K11"/>
  <sheetViews>
    <sheetView workbookViewId="0">
      <selection activeCell="E16" sqref="E16"/>
    </sheetView>
  </sheetViews>
  <sheetFormatPr defaultRowHeight="15"/>
  <cols>
    <col min="1" max="1" width="12.140625" style="20" customWidth="1"/>
    <col min="2" max="2" width="19.28515625" style="20" bestFit="1" customWidth="1"/>
    <col min="3" max="3" width="16.85546875" style="20" bestFit="1" customWidth="1"/>
    <col min="4" max="4" width="21.85546875" style="20" bestFit="1" customWidth="1"/>
    <col min="5" max="5" width="19.140625" style="20" bestFit="1" customWidth="1"/>
    <col min="6" max="6" width="22.7109375" style="20" bestFit="1" customWidth="1"/>
    <col min="7" max="7" width="18.42578125" style="20" bestFit="1" customWidth="1"/>
    <col min="8" max="8" width="18.140625" style="20" bestFit="1" customWidth="1"/>
    <col min="9" max="9" width="19.5703125" style="20" bestFit="1" customWidth="1"/>
    <col min="10" max="10" width="23.140625" style="20" bestFit="1" customWidth="1"/>
    <col min="11" max="11" width="16.28515625" style="20" bestFit="1" customWidth="1"/>
    <col min="12" max="16384" width="9.140625" style="20"/>
  </cols>
  <sheetData>
    <row r="1" spans="1:11">
      <c r="A1" s="61" t="s">
        <v>1</v>
      </c>
      <c r="B1" s="59" t="s">
        <v>4</v>
      </c>
      <c r="C1" s="57" t="s">
        <v>6</v>
      </c>
      <c r="D1" s="59" t="s">
        <v>8</v>
      </c>
      <c r="E1" s="36" t="s">
        <v>9</v>
      </c>
      <c r="F1" s="59" t="s">
        <v>11</v>
      </c>
      <c r="G1" s="36" t="s">
        <v>13</v>
      </c>
      <c r="H1" s="59" t="s">
        <v>15</v>
      </c>
      <c r="I1" s="36" t="s">
        <v>17</v>
      </c>
      <c r="J1" s="59" t="s">
        <v>19</v>
      </c>
      <c r="K1" s="36" t="s">
        <v>21</v>
      </c>
    </row>
    <row r="2" spans="1:11">
      <c r="A2" s="61" t="s">
        <v>2</v>
      </c>
      <c r="B2" s="59" t="s">
        <v>5</v>
      </c>
      <c r="C2" s="36" t="s">
        <v>7</v>
      </c>
      <c r="D2" s="59" t="s">
        <v>5</v>
      </c>
      <c r="E2" s="36" t="s">
        <v>10</v>
      </c>
      <c r="F2" s="59" t="s">
        <v>12</v>
      </c>
      <c r="G2" s="36" t="s">
        <v>14</v>
      </c>
      <c r="H2" s="59" t="s">
        <v>16</v>
      </c>
      <c r="I2" s="36" t="s">
        <v>18</v>
      </c>
      <c r="J2" s="59" t="s">
        <v>20</v>
      </c>
      <c r="K2" s="36" t="s">
        <v>10</v>
      </c>
    </row>
    <row r="3" spans="1:11">
      <c r="A3" s="61" t="s">
        <v>3</v>
      </c>
      <c r="B3" s="60">
        <v>19.77</v>
      </c>
      <c r="C3" s="58">
        <v>8.2200000000000006</v>
      </c>
      <c r="D3" s="60">
        <v>18.809999999999999</v>
      </c>
      <c r="E3" s="58">
        <v>4.9400000000000004</v>
      </c>
      <c r="F3" s="60">
        <v>7.99</v>
      </c>
      <c r="G3" s="58">
        <v>9.34</v>
      </c>
      <c r="H3" s="60">
        <v>13.99</v>
      </c>
      <c r="I3" s="58">
        <v>15.21</v>
      </c>
      <c r="J3" s="60">
        <v>13.78</v>
      </c>
      <c r="K3" s="58">
        <v>8.9700000000000006</v>
      </c>
    </row>
    <row r="6" spans="1:11" ht="15.75" thickBot="1"/>
    <row r="7" spans="1:11" ht="15.75" thickBot="1">
      <c r="C7" s="114" t="s">
        <v>122</v>
      </c>
      <c r="D7" s="115"/>
      <c r="E7" s="115"/>
      <c r="F7" s="115"/>
      <c r="G7" s="115"/>
      <c r="H7" s="116"/>
    </row>
    <row r="9" spans="1:11">
      <c r="C9" s="61" t="s">
        <v>1</v>
      </c>
      <c r="D9" s="57" t="s">
        <v>6</v>
      </c>
      <c r="E9" s="36" t="s">
        <v>17</v>
      </c>
    </row>
    <row r="10" spans="1:11">
      <c r="C10" s="61" t="s">
        <v>2</v>
      </c>
      <c r="D10" s="36" t="s">
        <v>7</v>
      </c>
      <c r="E10" s="36" t="s">
        <v>18</v>
      </c>
    </row>
    <row r="11" spans="1:11">
      <c r="C11" s="61" t="s">
        <v>3</v>
      </c>
      <c r="D11" s="68"/>
      <c r="E11" s="68"/>
      <c r="F11" s="15">
        <f>SUM(D11:E11)</f>
        <v>0</v>
      </c>
    </row>
  </sheetData>
  <mergeCells count="1">
    <mergeCell ref="C7:H7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W22"/>
  <sheetViews>
    <sheetView workbookViewId="0">
      <selection activeCell="M15" sqref="M15"/>
    </sheetView>
  </sheetViews>
  <sheetFormatPr defaultRowHeight="15"/>
  <cols>
    <col min="1" max="1" width="24.7109375" style="20" customWidth="1"/>
    <col min="2" max="2" width="12.42578125" style="20" bestFit="1" customWidth="1"/>
    <col min="3" max="3" width="13.5703125" style="20" customWidth="1"/>
    <col min="4" max="6" width="1.28515625" style="20" customWidth="1"/>
    <col min="7" max="7" width="9.140625" style="20"/>
    <col min="8" max="9" width="18.7109375" style="20" customWidth="1"/>
    <col min="10" max="11" width="1.28515625" style="20" customWidth="1"/>
    <col min="12" max="12" width="9.140625" style="20"/>
    <col min="13" max="13" width="19" style="20" customWidth="1"/>
    <col min="14" max="14" width="24" style="20" customWidth="1"/>
    <col min="15" max="16" width="1.28515625" style="20" customWidth="1"/>
    <col min="17" max="17" width="22.7109375" style="20" customWidth="1"/>
    <col min="18" max="18" width="18.5703125" style="20" customWidth="1"/>
    <col min="19" max="19" width="21" style="20" customWidth="1"/>
    <col min="20" max="20" width="9.140625" style="20"/>
    <col min="21" max="21" width="28.42578125" style="20" customWidth="1"/>
    <col min="22" max="16384" width="9.140625" style="20"/>
  </cols>
  <sheetData>
    <row r="1" spans="1:21" ht="39">
      <c r="A1" s="34" t="s">
        <v>37</v>
      </c>
      <c r="B1" s="34" t="s">
        <v>45</v>
      </c>
      <c r="C1" s="35" t="s">
        <v>46</v>
      </c>
      <c r="G1" s="34" t="s">
        <v>45</v>
      </c>
      <c r="H1" s="71" t="s">
        <v>125</v>
      </c>
      <c r="I1" s="73" t="s">
        <v>132</v>
      </c>
      <c r="L1" s="34" t="s">
        <v>45</v>
      </c>
      <c r="M1" s="71" t="s">
        <v>111</v>
      </c>
      <c r="N1" s="73" t="s">
        <v>133</v>
      </c>
      <c r="Q1" s="34" t="s">
        <v>37</v>
      </c>
      <c r="R1" s="34" t="s">
        <v>113</v>
      </c>
      <c r="S1" s="34" t="s">
        <v>114</v>
      </c>
      <c r="U1" s="34" t="s">
        <v>115</v>
      </c>
    </row>
    <row r="2" spans="1:21">
      <c r="A2" s="23" t="s">
        <v>140</v>
      </c>
      <c r="B2" s="23" t="s">
        <v>38</v>
      </c>
      <c r="C2" s="24">
        <v>96.33</v>
      </c>
      <c r="G2" s="23" t="s">
        <v>38</v>
      </c>
      <c r="H2" s="23"/>
      <c r="I2" s="25"/>
      <c r="L2" s="23" t="s">
        <v>38</v>
      </c>
      <c r="M2" s="23"/>
      <c r="N2" s="25"/>
      <c r="Q2" s="23" t="s">
        <v>22</v>
      </c>
      <c r="R2" s="25"/>
      <c r="S2" s="25"/>
      <c r="U2" s="25"/>
    </row>
    <row r="3" spans="1:21">
      <c r="A3" s="26" t="s">
        <v>141</v>
      </c>
      <c r="B3" s="23" t="s">
        <v>39</v>
      </c>
      <c r="C3" s="24">
        <v>16.18</v>
      </c>
      <c r="G3" s="23" t="s">
        <v>39</v>
      </c>
      <c r="H3" s="23"/>
      <c r="I3" s="25"/>
      <c r="L3" s="23" t="s">
        <v>39</v>
      </c>
      <c r="M3" s="23"/>
      <c r="N3" s="25"/>
      <c r="Q3" s="23" t="s">
        <v>23</v>
      </c>
      <c r="R3" s="25"/>
      <c r="S3" s="25"/>
      <c r="U3" s="25"/>
    </row>
    <row r="4" spans="1:21">
      <c r="A4" s="23" t="s">
        <v>24</v>
      </c>
      <c r="B4" s="23" t="s">
        <v>39</v>
      </c>
      <c r="C4" s="24">
        <v>66</v>
      </c>
      <c r="G4" s="26" t="s">
        <v>44</v>
      </c>
      <c r="H4" s="23"/>
      <c r="I4" s="25"/>
      <c r="L4" s="26" t="s">
        <v>44</v>
      </c>
      <c r="M4" s="23"/>
      <c r="N4" s="25"/>
      <c r="Q4" s="23" t="s">
        <v>24</v>
      </c>
      <c r="R4" s="25"/>
      <c r="S4" s="25"/>
      <c r="U4" s="25"/>
    </row>
    <row r="5" spans="1:21">
      <c r="A5" s="23" t="s">
        <v>146</v>
      </c>
      <c r="B5" s="23" t="s">
        <v>38</v>
      </c>
      <c r="C5" s="24">
        <v>10</v>
      </c>
      <c r="G5" s="23" t="s">
        <v>40</v>
      </c>
      <c r="H5" s="23"/>
      <c r="I5" s="25"/>
      <c r="L5" s="23" t="s">
        <v>40</v>
      </c>
      <c r="M5" s="23"/>
      <c r="N5" s="25"/>
      <c r="Q5" s="23" t="s">
        <v>25</v>
      </c>
      <c r="R5" s="25"/>
      <c r="S5" s="25"/>
      <c r="U5" s="25"/>
    </row>
    <row r="6" spans="1:21">
      <c r="A6" s="26" t="s">
        <v>145</v>
      </c>
      <c r="B6" s="26" t="s">
        <v>44</v>
      </c>
      <c r="C6" s="24">
        <v>101.58</v>
      </c>
      <c r="G6" s="23" t="s">
        <v>41</v>
      </c>
      <c r="H6" s="23"/>
      <c r="I6" s="25"/>
      <c r="L6" s="23" t="s">
        <v>41</v>
      </c>
      <c r="M6" s="23"/>
      <c r="N6" s="25"/>
      <c r="Q6" s="23" t="s">
        <v>26</v>
      </c>
      <c r="R6" s="25"/>
      <c r="S6" s="25"/>
      <c r="U6" s="25"/>
    </row>
    <row r="7" spans="1:21">
      <c r="A7" s="26" t="s">
        <v>144</v>
      </c>
      <c r="B7" s="23" t="s">
        <v>40</v>
      </c>
      <c r="C7" s="24">
        <v>101</v>
      </c>
      <c r="G7" s="23" t="s">
        <v>42</v>
      </c>
      <c r="H7" s="23"/>
      <c r="I7" s="25"/>
      <c r="L7" s="23" t="s">
        <v>42</v>
      </c>
      <c r="M7" s="23"/>
      <c r="N7" s="25"/>
      <c r="Q7" s="23" t="s">
        <v>27</v>
      </c>
      <c r="R7" s="25"/>
      <c r="S7" s="25"/>
      <c r="U7" s="25"/>
    </row>
    <row r="8" spans="1:21">
      <c r="A8" s="26" t="s">
        <v>143</v>
      </c>
      <c r="B8" s="23" t="s">
        <v>38</v>
      </c>
      <c r="C8" s="24">
        <v>131.66999999999999</v>
      </c>
      <c r="G8" s="23" t="s">
        <v>43</v>
      </c>
      <c r="H8" s="23"/>
      <c r="I8" s="25"/>
      <c r="L8" s="23" t="s">
        <v>43</v>
      </c>
      <c r="M8" s="23"/>
      <c r="N8" s="25"/>
      <c r="Q8" s="23" t="s">
        <v>28</v>
      </c>
      <c r="R8" s="25"/>
      <c r="S8" s="25"/>
      <c r="U8" s="25"/>
    </row>
    <row r="9" spans="1:21" ht="15.75" thickBot="1">
      <c r="A9" s="26" t="s">
        <v>142</v>
      </c>
      <c r="B9" s="23" t="s">
        <v>41</v>
      </c>
      <c r="C9" s="24">
        <v>5.57</v>
      </c>
      <c r="Q9" s="23" t="s">
        <v>29</v>
      </c>
      <c r="R9" s="25"/>
      <c r="S9" s="25"/>
      <c r="U9" s="25"/>
    </row>
    <row r="10" spans="1:21" ht="15.75" thickBot="1">
      <c r="A10" s="26" t="s">
        <v>147</v>
      </c>
      <c r="B10" s="23" t="s">
        <v>41</v>
      </c>
      <c r="C10" s="24">
        <v>33.840000000000003</v>
      </c>
      <c r="H10" s="27" t="str">
        <f>IF(H8=""," ",SUM(H2:H8))</f>
        <v xml:space="preserve"> </v>
      </c>
      <c r="I10" s="27" t="str">
        <f>IF(I8=""," ",SUM(I2:I8))</f>
        <v xml:space="preserve"> </v>
      </c>
      <c r="M10" s="16" t="str">
        <f>IF(M8=""," ",SUM(M2:M8))</f>
        <v xml:space="preserve"> </v>
      </c>
      <c r="N10" s="16" t="str">
        <f>IF(N8=""," ",SUM(N2:N8))</f>
        <v xml:space="preserve"> </v>
      </c>
      <c r="Q10" s="23" t="s">
        <v>30</v>
      </c>
      <c r="R10" s="25"/>
      <c r="S10" s="25"/>
      <c r="U10" s="25"/>
    </row>
    <row r="11" spans="1:21">
      <c r="A11" s="26" t="s">
        <v>148</v>
      </c>
      <c r="B11" s="23" t="s">
        <v>41</v>
      </c>
      <c r="C11" s="24">
        <v>62.52</v>
      </c>
      <c r="Q11" s="23" t="s">
        <v>31</v>
      </c>
      <c r="R11" s="25"/>
      <c r="S11" s="25"/>
      <c r="U11" s="25"/>
    </row>
    <row r="12" spans="1:21">
      <c r="A12" s="26" t="s">
        <v>149</v>
      </c>
      <c r="B12" s="23" t="s">
        <v>42</v>
      </c>
      <c r="C12" s="24">
        <v>66</v>
      </c>
      <c r="Q12" s="23" t="s">
        <v>32</v>
      </c>
      <c r="R12" s="25"/>
      <c r="S12" s="25"/>
      <c r="U12" s="25"/>
    </row>
    <row r="13" spans="1:21">
      <c r="A13" s="26" t="s">
        <v>150</v>
      </c>
      <c r="B13" s="23" t="s">
        <v>38</v>
      </c>
      <c r="C13" s="24">
        <v>56</v>
      </c>
      <c r="Q13" s="23" t="s">
        <v>33</v>
      </c>
      <c r="R13" s="25"/>
      <c r="S13" s="25"/>
      <c r="U13" s="25"/>
    </row>
    <row r="14" spans="1:21">
      <c r="A14" s="26" t="s">
        <v>151</v>
      </c>
      <c r="B14" s="26" t="s">
        <v>44</v>
      </c>
      <c r="C14" s="24">
        <v>83.55</v>
      </c>
      <c r="Q14" s="23" t="s">
        <v>34</v>
      </c>
      <c r="R14" s="25"/>
      <c r="S14" s="25"/>
      <c r="U14" s="25"/>
    </row>
    <row r="15" spans="1:21">
      <c r="A15" s="26" t="s">
        <v>152</v>
      </c>
      <c r="B15" s="23" t="s">
        <v>43</v>
      </c>
      <c r="C15" s="24">
        <v>50</v>
      </c>
      <c r="Q15" s="23" t="s">
        <v>35</v>
      </c>
      <c r="R15" s="25"/>
      <c r="S15" s="25"/>
      <c r="U15" s="25"/>
    </row>
    <row r="16" spans="1:21" ht="15.75" thickBot="1">
      <c r="A16" s="26" t="s">
        <v>153</v>
      </c>
      <c r="B16" s="28" t="s">
        <v>38</v>
      </c>
      <c r="C16" s="29">
        <v>49.5</v>
      </c>
      <c r="Q16" s="23" t="s">
        <v>36</v>
      </c>
      <c r="R16" s="25"/>
      <c r="S16" s="25"/>
      <c r="U16" s="25"/>
    </row>
    <row r="17" spans="1:23" ht="15.75" thickBot="1">
      <c r="B17" s="30" t="s">
        <v>86</v>
      </c>
      <c r="C17" s="31" t="s">
        <v>85</v>
      </c>
    </row>
    <row r="18" spans="1:23" ht="15.75" thickBot="1">
      <c r="A18" s="32"/>
      <c r="B18" s="21"/>
      <c r="C18" s="33"/>
      <c r="Q18" s="111" t="s">
        <v>134</v>
      </c>
      <c r="R18" s="112"/>
      <c r="S18" s="113"/>
      <c r="U18" s="111" t="s">
        <v>135</v>
      </c>
      <c r="V18" s="112"/>
      <c r="W18" s="113"/>
    </row>
    <row r="19" spans="1:23" ht="15.75" thickBot="1"/>
    <row r="20" spans="1:23" ht="15.75" thickBot="1">
      <c r="A20" s="111" t="s">
        <v>123</v>
      </c>
      <c r="B20" s="112"/>
      <c r="C20" s="113"/>
    </row>
    <row r="21" spans="1:23" ht="15.75" thickBot="1"/>
    <row r="22" spans="1:23" ht="15.75" thickBot="1">
      <c r="A22" s="111" t="s">
        <v>124</v>
      </c>
      <c r="B22" s="112"/>
      <c r="C22" s="113"/>
    </row>
  </sheetData>
  <mergeCells count="4">
    <mergeCell ref="A20:C20"/>
    <mergeCell ref="A22:C22"/>
    <mergeCell ref="Q18:S18"/>
    <mergeCell ref="U18:W18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D9" sqref="D9"/>
    </sheetView>
  </sheetViews>
  <sheetFormatPr defaultRowHeight="15"/>
  <cols>
    <col min="2" max="2" width="29.140625" customWidth="1"/>
    <col min="3" max="3" width="17.28515625" customWidth="1"/>
    <col min="4" max="4" width="21.5703125" style="19" customWidth="1"/>
    <col min="5" max="5" width="61.7109375" customWidth="1"/>
  </cols>
  <sheetData>
    <row r="1" spans="1:5" ht="27" thickBot="1">
      <c r="A1" s="2" t="s">
        <v>47</v>
      </c>
      <c r="B1" s="2" t="s">
        <v>37</v>
      </c>
      <c r="C1" s="7" t="s">
        <v>50</v>
      </c>
      <c r="D1" s="74" t="s">
        <v>137</v>
      </c>
      <c r="E1" s="75" t="s">
        <v>136</v>
      </c>
    </row>
    <row r="2" spans="1:5">
      <c r="A2" s="8">
        <v>104</v>
      </c>
      <c r="B2" s="3" t="s">
        <v>138</v>
      </c>
      <c r="C2" s="1" t="s">
        <v>38</v>
      </c>
      <c r="D2">
        <v>1400</v>
      </c>
    </row>
    <row r="3" spans="1:5">
      <c r="A3" s="8">
        <v>104</v>
      </c>
      <c r="B3" s="3" t="s">
        <v>139</v>
      </c>
      <c r="C3" s="3" t="s">
        <v>43</v>
      </c>
      <c r="D3">
        <v>412</v>
      </c>
    </row>
    <row r="4" spans="1:5">
      <c r="A4" s="8">
        <v>107</v>
      </c>
      <c r="B4" s="1" t="s">
        <v>22</v>
      </c>
      <c r="C4" s="1" t="s">
        <v>44</v>
      </c>
      <c r="D4">
        <v>400</v>
      </c>
    </row>
    <row r="5" spans="1:5">
      <c r="A5" s="8">
        <v>107</v>
      </c>
      <c r="B5" s="1" t="s">
        <v>22</v>
      </c>
      <c r="C5" s="3" t="s">
        <v>44</v>
      </c>
      <c r="D5">
        <v>420</v>
      </c>
    </row>
    <row r="6" spans="1:5">
      <c r="A6" s="8">
        <v>148</v>
      </c>
      <c r="B6" s="1" t="s">
        <v>23</v>
      </c>
      <c r="C6" s="1" t="s">
        <v>39</v>
      </c>
      <c r="D6">
        <v>400</v>
      </c>
    </row>
    <row r="7" spans="1:5">
      <c r="A7" s="8">
        <v>175</v>
      </c>
      <c r="B7" s="1" t="s">
        <v>24</v>
      </c>
      <c r="C7" s="1" t="s">
        <v>38</v>
      </c>
      <c r="D7">
        <v>400</v>
      </c>
    </row>
    <row r="8" spans="1:5">
      <c r="A8" s="8">
        <v>175</v>
      </c>
      <c r="B8" s="1" t="s">
        <v>24</v>
      </c>
      <c r="C8" s="3" t="s">
        <v>38</v>
      </c>
      <c r="D8">
        <v>425.63</v>
      </c>
    </row>
    <row r="9" spans="1:5">
      <c r="A9" s="8">
        <v>187</v>
      </c>
      <c r="B9" s="1" t="s">
        <v>25</v>
      </c>
      <c r="C9" s="1" t="s">
        <v>51</v>
      </c>
      <c r="D9">
        <v>496.33</v>
      </c>
    </row>
    <row r="10" spans="1:5">
      <c r="A10" s="8">
        <v>189</v>
      </c>
      <c r="B10" s="1" t="s">
        <v>26</v>
      </c>
      <c r="C10" s="1" t="s">
        <v>38</v>
      </c>
      <c r="D10">
        <v>416.18</v>
      </c>
    </row>
    <row r="11" spans="1:5">
      <c r="A11" s="8">
        <v>191</v>
      </c>
      <c r="B11" s="1" t="s">
        <v>27</v>
      </c>
      <c r="C11" s="1" t="s">
        <v>39</v>
      </c>
      <c r="D11">
        <v>400</v>
      </c>
    </row>
    <row r="12" spans="1:5">
      <c r="A12" s="8">
        <v>218</v>
      </c>
      <c r="B12" s="1" t="s">
        <v>28</v>
      </c>
      <c r="C12" s="1" t="s">
        <v>39</v>
      </c>
      <c r="D12">
        <v>400</v>
      </c>
    </row>
    <row r="13" spans="1:5">
      <c r="A13" s="8">
        <v>219</v>
      </c>
      <c r="B13" s="1" t="s">
        <v>29</v>
      </c>
      <c r="C13" s="1" t="s">
        <v>38</v>
      </c>
      <c r="D13">
        <v>501.58</v>
      </c>
    </row>
    <row r="14" spans="1:5">
      <c r="A14" s="8">
        <v>219</v>
      </c>
      <c r="B14" s="1" t="s">
        <v>29</v>
      </c>
      <c r="C14" s="3" t="s">
        <v>52</v>
      </c>
      <c r="D14">
        <v>466.65999999999997</v>
      </c>
    </row>
    <row r="15" spans="1:5">
      <c r="A15" s="8">
        <v>221</v>
      </c>
      <c r="B15" s="1" t="s">
        <v>30</v>
      </c>
      <c r="C15" s="1" t="s">
        <v>40</v>
      </c>
      <c r="D15">
        <v>531.66999999999996</v>
      </c>
    </row>
    <row r="16" spans="1:5">
      <c r="A16" s="8">
        <v>230</v>
      </c>
      <c r="B16" s="1" t="s">
        <v>31</v>
      </c>
      <c r="C16" s="1" t="s">
        <v>38</v>
      </c>
      <c r="D16">
        <v>405.57</v>
      </c>
    </row>
    <row r="17" spans="1:4">
      <c r="A17" s="8">
        <v>236</v>
      </c>
      <c r="B17" s="1" t="s">
        <v>32</v>
      </c>
      <c r="C17" s="1" t="s">
        <v>41</v>
      </c>
      <c r="D17">
        <v>433.84000000000003</v>
      </c>
    </row>
    <row r="18" spans="1:4">
      <c r="A18" s="8">
        <v>237</v>
      </c>
      <c r="B18" s="1" t="s">
        <v>33</v>
      </c>
      <c r="C18" s="1" t="s">
        <v>41</v>
      </c>
      <c r="D18">
        <v>433.84000000000003</v>
      </c>
    </row>
    <row r="19" spans="1:4">
      <c r="A19" s="8">
        <v>240</v>
      </c>
      <c r="B19" s="1" t="s">
        <v>34</v>
      </c>
      <c r="C19" s="1" t="s">
        <v>41</v>
      </c>
      <c r="D19">
        <v>400</v>
      </c>
    </row>
    <row r="20" spans="1:4">
      <c r="A20" s="8">
        <v>243</v>
      </c>
      <c r="B20" s="1" t="s">
        <v>35</v>
      </c>
      <c r="C20" s="1" t="s">
        <v>42</v>
      </c>
      <c r="D20">
        <v>556.87</v>
      </c>
    </row>
    <row r="21" spans="1:4">
      <c r="A21" s="8">
        <v>244</v>
      </c>
      <c r="B21" s="1" t="s">
        <v>36</v>
      </c>
      <c r="C21" s="1" t="s">
        <v>38</v>
      </c>
      <c r="D21">
        <v>483.55</v>
      </c>
    </row>
    <row r="22" spans="1:4">
      <c r="A22" s="8">
        <v>244</v>
      </c>
      <c r="B22" s="1" t="s">
        <v>36</v>
      </c>
      <c r="C22" s="3" t="s">
        <v>53</v>
      </c>
      <c r="D22">
        <v>460</v>
      </c>
    </row>
    <row r="23" spans="1:4">
      <c r="A23" s="8">
        <v>245</v>
      </c>
      <c r="B23" s="1" t="s">
        <v>48</v>
      </c>
      <c r="C23" s="1" t="s">
        <v>43</v>
      </c>
      <c r="D23">
        <v>576.68000000000006</v>
      </c>
    </row>
    <row r="24" spans="1:4">
      <c r="A24" s="8">
        <v>247</v>
      </c>
      <c r="B24" s="1" t="s">
        <v>49</v>
      </c>
      <c r="C24" s="1" t="s">
        <v>38</v>
      </c>
      <c r="D24">
        <v>454.15999999999997</v>
      </c>
    </row>
    <row r="25" spans="1:4">
      <c r="A25" s="8">
        <v>247</v>
      </c>
      <c r="B25" s="1" t="s">
        <v>49</v>
      </c>
      <c r="C25" s="3" t="s">
        <v>54</v>
      </c>
      <c r="D25">
        <v>480</v>
      </c>
    </row>
    <row r="27" spans="1:4" ht="15.75" thickBot="1"/>
    <row r="28" spans="1:4" ht="15.75" thickBot="1">
      <c r="B28" s="14" t="s">
        <v>97</v>
      </c>
      <c r="C28" s="6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N4" sqref="N4"/>
    </sheetView>
  </sheetViews>
  <sheetFormatPr defaultRowHeight="15"/>
  <cols>
    <col min="1" max="1" width="9.140625" style="62"/>
    <col min="2" max="2" width="24.5703125" style="62" customWidth="1"/>
    <col min="3" max="3" width="9.140625" style="62"/>
    <col min="4" max="4" width="11.140625" style="62" customWidth="1"/>
    <col min="5" max="12" width="9.140625" style="62"/>
    <col min="13" max="13" width="25.140625" style="62" bestFit="1" customWidth="1"/>
    <col min="14" max="14" width="14" style="62" customWidth="1"/>
    <col min="15" max="16384" width="9.140625" style="62"/>
  </cols>
  <sheetData>
    <row r="1" spans="1:14" ht="34.5" thickBot="1">
      <c r="A1" s="66" t="s">
        <v>47</v>
      </c>
      <c r="B1" s="66" t="s">
        <v>37</v>
      </c>
      <c r="C1" s="66" t="s">
        <v>55</v>
      </c>
      <c r="D1" s="66" t="s">
        <v>56</v>
      </c>
      <c r="E1" s="66" t="s">
        <v>57</v>
      </c>
      <c r="F1" s="66" t="s">
        <v>58</v>
      </c>
      <c r="G1" s="67" t="s">
        <v>59</v>
      </c>
      <c r="H1" s="66" t="s">
        <v>60</v>
      </c>
      <c r="I1" s="66" t="s">
        <v>61</v>
      </c>
      <c r="J1" s="66" t="s">
        <v>62</v>
      </c>
      <c r="M1" s="117" t="s">
        <v>120</v>
      </c>
      <c r="N1" s="118"/>
    </row>
    <row r="2" spans="1:14" ht="15.75" thickBot="1">
      <c r="A2" s="63">
        <v>175</v>
      </c>
      <c r="B2" s="64" t="s">
        <v>63</v>
      </c>
      <c r="C2" s="64">
        <v>10</v>
      </c>
      <c r="D2" s="64">
        <v>21</v>
      </c>
      <c r="E2" s="64">
        <v>0</v>
      </c>
      <c r="F2" s="64">
        <v>65</v>
      </c>
      <c r="G2" s="64">
        <v>59</v>
      </c>
      <c r="H2" s="64">
        <v>89</v>
      </c>
      <c r="I2" s="64">
        <v>0</v>
      </c>
      <c r="J2" s="107">
        <v>4000</v>
      </c>
      <c r="M2" s="65" t="s">
        <v>103</v>
      </c>
      <c r="N2" s="13"/>
    </row>
    <row r="3" spans="1:14" ht="15.75" thickBot="1">
      <c r="A3" s="63">
        <v>187</v>
      </c>
      <c r="B3" s="64" t="s">
        <v>64</v>
      </c>
      <c r="C3" s="64">
        <v>11</v>
      </c>
      <c r="D3" s="64">
        <v>22</v>
      </c>
      <c r="E3" s="64">
        <v>0</v>
      </c>
      <c r="F3" s="64">
        <v>1569.11</v>
      </c>
      <c r="G3" s="64">
        <v>60</v>
      </c>
      <c r="H3" s="64">
        <v>90</v>
      </c>
      <c r="I3" s="64">
        <v>0</v>
      </c>
      <c r="J3" s="107">
        <v>6608.8899999999994</v>
      </c>
    </row>
    <row r="4" spans="1:14" ht="15.75" thickBot="1">
      <c r="A4" s="63">
        <v>189</v>
      </c>
      <c r="B4" s="64" t="s">
        <v>65</v>
      </c>
      <c r="C4" s="64">
        <v>12</v>
      </c>
      <c r="D4" s="64">
        <v>23</v>
      </c>
      <c r="E4" s="64">
        <v>0</v>
      </c>
      <c r="F4" s="64">
        <v>0</v>
      </c>
      <c r="G4" s="64">
        <v>61</v>
      </c>
      <c r="H4" s="64">
        <v>91</v>
      </c>
      <c r="I4" s="64">
        <v>0</v>
      </c>
      <c r="J4" s="107">
        <v>4544.55</v>
      </c>
      <c r="M4" s="65" t="s">
        <v>104</v>
      </c>
      <c r="N4" s="13"/>
    </row>
    <row r="5" spans="1:14">
      <c r="A5" s="63">
        <v>191</v>
      </c>
      <c r="B5" s="64" t="s">
        <v>66</v>
      </c>
      <c r="C5" s="64">
        <v>13</v>
      </c>
      <c r="D5" s="64">
        <v>24</v>
      </c>
      <c r="E5" s="64">
        <v>0</v>
      </c>
      <c r="F5" s="64">
        <v>2688</v>
      </c>
      <c r="G5" s="64">
        <v>62</v>
      </c>
      <c r="H5" s="64">
        <v>92</v>
      </c>
      <c r="I5" s="64">
        <v>0</v>
      </c>
      <c r="J5" s="107">
        <v>9070.14</v>
      </c>
    </row>
    <row r="6" spans="1:14">
      <c r="A6" s="63">
        <v>230</v>
      </c>
      <c r="B6" s="64" t="s">
        <v>67</v>
      </c>
      <c r="C6" s="64">
        <v>14</v>
      </c>
      <c r="D6" s="64">
        <v>25</v>
      </c>
      <c r="E6" s="64">
        <v>0</v>
      </c>
      <c r="F6" s="64">
        <v>0</v>
      </c>
      <c r="G6" s="64">
        <v>63</v>
      </c>
      <c r="H6" s="64">
        <v>93</v>
      </c>
      <c r="I6" s="64">
        <v>0</v>
      </c>
      <c r="J6" s="107">
        <v>4383.87</v>
      </c>
    </row>
    <row r="7" spans="1:14">
      <c r="A7" s="63">
        <v>104</v>
      </c>
      <c r="B7" s="64" t="s">
        <v>68</v>
      </c>
      <c r="C7" s="64">
        <v>15</v>
      </c>
      <c r="D7" s="64">
        <v>26</v>
      </c>
      <c r="E7" s="64">
        <v>0</v>
      </c>
      <c r="F7" s="64">
        <v>2655.52</v>
      </c>
      <c r="G7" s="64">
        <v>64</v>
      </c>
      <c r="H7" s="64">
        <v>94</v>
      </c>
      <c r="I7" s="64">
        <v>0</v>
      </c>
      <c r="J7" s="107">
        <v>8795.9</v>
      </c>
    </row>
    <row r="8" spans="1:14">
      <c r="A8" s="63">
        <v>107</v>
      </c>
      <c r="B8" s="64" t="s">
        <v>69</v>
      </c>
      <c r="C8" s="64">
        <v>16</v>
      </c>
      <c r="D8" s="64">
        <v>27</v>
      </c>
      <c r="E8" s="64">
        <v>0</v>
      </c>
      <c r="F8" s="64">
        <v>1843.92</v>
      </c>
      <c r="G8" s="64">
        <v>65</v>
      </c>
      <c r="H8" s="64">
        <v>95</v>
      </c>
      <c r="I8" s="64">
        <v>0</v>
      </c>
      <c r="J8" s="107">
        <v>7139.06</v>
      </c>
    </row>
    <row r="9" spans="1:14">
      <c r="A9" s="63">
        <v>148</v>
      </c>
      <c r="B9" s="64" t="s">
        <v>70</v>
      </c>
      <c r="C9" s="64">
        <v>17</v>
      </c>
      <c r="D9" s="64">
        <v>28</v>
      </c>
      <c r="E9" s="64">
        <v>0</v>
      </c>
      <c r="F9" s="64">
        <v>0</v>
      </c>
      <c r="G9" s="64">
        <v>66</v>
      </c>
      <c r="H9" s="64">
        <v>96</v>
      </c>
      <c r="I9" s="64">
        <v>0</v>
      </c>
      <c r="J9" s="107">
        <v>5222.57</v>
      </c>
    </row>
    <row r="10" spans="1:14">
      <c r="A10" s="63">
        <v>218</v>
      </c>
      <c r="B10" s="64" t="s">
        <v>71</v>
      </c>
      <c r="C10" s="64">
        <v>18</v>
      </c>
      <c r="D10" s="64">
        <v>29</v>
      </c>
      <c r="E10" s="64">
        <v>0</v>
      </c>
      <c r="F10" s="64">
        <v>500</v>
      </c>
      <c r="G10" s="64">
        <v>67</v>
      </c>
      <c r="H10" s="64">
        <v>97</v>
      </c>
      <c r="I10" s="64">
        <v>0</v>
      </c>
      <c r="J10" s="107">
        <v>5137.33</v>
      </c>
    </row>
    <row r="11" spans="1:14">
      <c r="A11" s="63">
        <v>219</v>
      </c>
      <c r="B11" s="64" t="s">
        <v>72</v>
      </c>
      <c r="C11" s="64">
        <v>19</v>
      </c>
      <c r="D11" s="64">
        <v>30</v>
      </c>
      <c r="E11" s="64">
        <v>0</v>
      </c>
      <c r="F11" s="64">
        <v>1887.1</v>
      </c>
      <c r="G11" s="64">
        <v>68</v>
      </c>
      <c r="H11" s="64">
        <v>98</v>
      </c>
      <c r="I11" s="64">
        <v>0</v>
      </c>
      <c r="J11" s="107">
        <v>6657.6100000000006</v>
      </c>
    </row>
    <row r="12" spans="1:14">
      <c r="A12" s="63">
        <v>221</v>
      </c>
      <c r="B12" s="64" t="s">
        <v>73</v>
      </c>
      <c r="C12" s="64">
        <v>20</v>
      </c>
      <c r="D12" s="64">
        <v>31</v>
      </c>
      <c r="E12" s="64">
        <v>0</v>
      </c>
      <c r="F12" s="64">
        <v>1250</v>
      </c>
      <c r="G12" s="64">
        <v>69</v>
      </c>
      <c r="H12" s="64">
        <v>99</v>
      </c>
      <c r="I12" s="64">
        <v>0</v>
      </c>
      <c r="J12" s="107">
        <v>6194.79</v>
      </c>
    </row>
    <row r="13" spans="1:14">
      <c r="A13" s="63">
        <v>236</v>
      </c>
      <c r="B13" s="64" t="s">
        <v>74</v>
      </c>
      <c r="C13" s="64">
        <v>21</v>
      </c>
      <c r="D13" s="64">
        <v>32</v>
      </c>
      <c r="E13" s="64">
        <v>0</v>
      </c>
      <c r="F13" s="64">
        <v>742.29</v>
      </c>
      <c r="G13" s="64">
        <v>70</v>
      </c>
      <c r="H13" s="64">
        <v>100</v>
      </c>
      <c r="I13" s="64">
        <v>0</v>
      </c>
      <c r="J13" s="107">
        <v>4490.9799999999996</v>
      </c>
    </row>
    <row r="14" spans="1:14">
      <c r="A14" s="63">
        <v>237</v>
      </c>
      <c r="B14" s="64" t="s">
        <v>75</v>
      </c>
      <c r="C14" s="64">
        <v>22</v>
      </c>
      <c r="D14" s="64">
        <v>33</v>
      </c>
      <c r="E14" s="64">
        <v>0</v>
      </c>
      <c r="F14" s="64">
        <v>716.07</v>
      </c>
      <c r="G14" s="64">
        <v>71</v>
      </c>
      <c r="H14" s="64">
        <v>101</v>
      </c>
      <c r="I14" s="64">
        <v>0</v>
      </c>
      <c r="J14" s="107">
        <v>4466.49</v>
      </c>
    </row>
    <row r="15" spans="1:14">
      <c r="A15" s="63">
        <v>240</v>
      </c>
      <c r="B15" s="64" t="s">
        <v>76</v>
      </c>
      <c r="C15" s="64">
        <v>23</v>
      </c>
      <c r="D15" s="64">
        <v>34</v>
      </c>
      <c r="E15" s="64">
        <v>0</v>
      </c>
      <c r="F15" s="64">
        <v>0</v>
      </c>
      <c r="G15" s="64">
        <v>72</v>
      </c>
      <c r="H15" s="64">
        <v>102</v>
      </c>
      <c r="I15" s="64">
        <v>0</v>
      </c>
      <c r="J15" s="107">
        <v>4129.3</v>
      </c>
    </row>
    <row r="16" spans="1:14">
      <c r="A16" s="63">
        <v>243</v>
      </c>
      <c r="B16" s="64" t="s">
        <v>77</v>
      </c>
      <c r="C16" s="64">
        <v>24</v>
      </c>
      <c r="D16" s="64">
        <v>35</v>
      </c>
      <c r="E16" s="64">
        <v>0</v>
      </c>
      <c r="F16" s="64">
        <v>1136.6600000000001</v>
      </c>
      <c r="G16" s="64">
        <v>73</v>
      </c>
      <c r="H16" s="64">
        <v>103</v>
      </c>
      <c r="I16" s="64">
        <v>0</v>
      </c>
      <c r="J16" s="107">
        <v>8034.89</v>
      </c>
    </row>
    <row r="17" spans="1:10">
      <c r="A17" s="63">
        <v>244</v>
      </c>
      <c r="B17" s="64" t="s">
        <v>78</v>
      </c>
      <c r="C17" s="64">
        <v>25</v>
      </c>
      <c r="D17" s="64">
        <v>36</v>
      </c>
      <c r="E17" s="64">
        <v>0</v>
      </c>
      <c r="F17" s="64">
        <v>2281.4699999999998</v>
      </c>
      <c r="G17" s="64">
        <v>74</v>
      </c>
      <c r="H17" s="64">
        <v>104</v>
      </c>
      <c r="I17" s="64">
        <v>0</v>
      </c>
      <c r="J17" s="107">
        <v>6882.71</v>
      </c>
    </row>
    <row r="18" spans="1:10">
      <c r="A18" s="63">
        <v>245</v>
      </c>
      <c r="B18" s="64" t="s">
        <v>79</v>
      </c>
      <c r="C18" s="64">
        <v>26</v>
      </c>
      <c r="D18" s="64">
        <v>37</v>
      </c>
      <c r="E18" s="64">
        <v>0</v>
      </c>
      <c r="F18" s="64">
        <v>0</v>
      </c>
      <c r="G18" s="64">
        <v>75</v>
      </c>
      <c r="H18" s="64">
        <v>105</v>
      </c>
      <c r="I18" s="64">
        <v>0</v>
      </c>
      <c r="J18" s="107">
        <v>6193.98</v>
      </c>
    </row>
    <row r="19" spans="1:10">
      <c r="A19" s="63">
        <v>247</v>
      </c>
      <c r="B19" s="64" t="s">
        <v>80</v>
      </c>
      <c r="C19" s="64">
        <v>27</v>
      </c>
      <c r="D19" s="64">
        <v>38</v>
      </c>
      <c r="E19" s="64">
        <v>0</v>
      </c>
      <c r="F19" s="64">
        <v>2005.68</v>
      </c>
      <c r="G19" s="64">
        <v>76</v>
      </c>
      <c r="H19" s="64">
        <v>106</v>
      </c>
      <c r="I19" s="64">
        <v>0</v>
      </c>
      <c r="J19" s="107">
        <v>6675.55</v>
      </c>
    </row>
  </sheetData>
  <mergeCells count="1">
    <mergeCell ref="M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171"/>
  <sheetViews>
    <sheetView workbookViewId="0">
      <selection activeCell="F5" sqref="F5"/>
    </sheetView>
  </sheetViews>
  <sheetFormatPr defaultRowHeight="15"/>
  <cols>
    <col min="1" max="2" width="14.85546875" customWidth="1"/>
    <col min="3" max="3" width="19.140625" customWidth="1"/>
    <col min="4" max="4" width="19.85546875" style="9" customWidth="1"/>
    <col min="5" max="5" width="13.140625" style="9" customWidth="1"/>
    <col min="6" max="6" width="30.5703125" style="9" customWidth="1"/>
    <col min="7" max="7" width="5.28515625" style="9" customWidth="1"/>
    <col min="8" max="8" width="6.28515625" style="9" customWidth="1"/>
    <col min="9" max="9" width="13.140625" style="9" customWidth="1"/>
    <col min="10" max="10" width="25.7109375" style="9" customWidth="1"/>
    <col min="11" max="11" width="6.28515625" style="9" customWidth="1"/>
    <col min="12" max="12" width="15" style="9" customWidth="1"/>
    <col min="13" max="13" width="6.28515625" style="9" customWidth="1"/>
    <col min="14" max="14" width="14.85546875" style="9" customWidth="1"/>
    <col min="15" max="17" width="7.28515625" style="9" customWidth="1"/>
    <col min="18" max="18" width="11.28515625" style="9" bestFit="1" customWidth="1"/>
    <col min="19" max="36" width="9.140625" style="9"/>
  </cols>
  <sheetData>
    <row r="1" spans="1:23" ht="27" thickBot="1">
      <c r="A1" s="7" t="s">
        <v>50</v>
      </c>
      <c r="B1" s="7" t="s">
        <v>81</v>
      </c>
      <c r="C1" s="4" t="s">
        <v>46</v>
      </c>
      <c r="E1" s="119" t="s">
        <v>130</v>
      </c>
      <c r="F1" s="120"/>
      <c r="K1" s="121" t="s">
        <v>131</v>
      </c>
      <c r="L1" s="122"/>
      <c r="M1" s="122"/>
      <c r="N1" s="123"/>
      <c r="V1" s="11"/>
      <c r="W1" s="12"/>
    </row>
    <row r="2" spans="1:23">
      <c r="A2" s="1" t="s">
        <v>38</v>
      </c>
      <c r="B2" s="3" t="s">
        <v>82</v>
      </c>
      <c r="C2" s="5">
        <v>99.42</v>
      </c>
    </row>
    <row r="3" spans="1:23">
      <c r="A3" s="1" t="s">
        <v>44</v>
      </c>
      <c r="B3" s="3" t="s">
        <v>83</v>
      </c>
      <c r="C3" s="5">
        <v>0</v>
      </c>
    </row>
    <row r="4" spans="1:23">
      <c r="A4" s="1" t="s">
        <v>39</v>
      </c>
      <c r="B4" s="3" t="s">
        <v>82</v>
      </c>
      <c r="C4" s="5">
        <v>0</v>
      </c>
    </row>
    <row r="5" spans="1:23">
      <c r="A5" s="1" t="s">
        <v>38</v>
      </c>
      <c r="B5" s="3" t="s">
        <v>83</v>
      </c>
      <c r="C5" s="5">
        <v>0</v>
      </c>
    </row>
    <row r="6" spans="1:23">
      <c r="A6" s="1" t="s">
        <v>51</v>
      </c>
      <c r="B6" s="3" t="s">
        <v>82</v>
      </c>
      <c r="C6" s="5">
        <v>96.33</v>
      </c>
    </row>
    <row r="7" spans="1:23">
      <c r="A7" s="1" t="s">
        <v>38</v>
      </c>
      <c r="B7" s="3" t="s">
        <v>83</v>
      </c>
      <c r="C7" s="5">
        <v>16.18</v>
      </c>
    </row>
    <row r="8" spans="1:23">
      <c r="A8" s="1" t="s">
        <v>39</v>
      </c>
      <c r="B8" s="3" t="s">
        <v>82</v>
      </c>
      <c r="C8" s="5">
        <v>0</v>
      </c>
    </row>
    <row r="9" spans="1:23">
      <c r="A9" s="1" t="s">
        <v>39</v>
      </c>
      <c r="B9" s="3" t="s">
        <v>82</v>
      </c>
      <c r="C9" s="5">
        <v>0</v>
      </c>
    </row>
    <row r="10" spans="1:23">
      <c r="A10" s="1" t="s">
        <v>38</v>
      </c>
      <c r="B10" s="3" t="s">
        <v>83</v>
      </c>
      <c r="C10" s="5">
        <v>101.58</v>
      </c>
    </row>
    <row r="11" spans="1:23">
      <c r="A11" s="1" t="s">
        <v>40</v>
      </c>
      <c r="B11" s="3" t="s">
        <v>83</v>
      </c>
      <c r="C11" s="5">
        <v>131.66999999999999</v>
      </c>
    </row>
    <row r="12" spans="1:23">
      <c r="A12" s="1" t="s">
        <v>38</v>
      </c>
      <c r="B12" s="3" t="s">
        <v>84</v>
      </c>
      <c r="C12" s="5">
        <v>5.57</v>
      </c>
    </row>
    <row r="13" spans="1:23">
      <c r="A13" s="1" t="s">
        <v>41</v>
      </c>
      <c r="B13" s="3" t="s">
        <v>83</v>
      </c>
      <c r="C13" s="5">
        <v>33.840000000000003</v>
      </c>
    </row>
    <row r="14" spans="1:23">
      <c r="A14" s="1" t="s">
        <v>41</v>
      </c>
      <c r="B14" s="3" t="s">
        <v>82</v>
      </c>
      <c r="C14" s="5">
        <v>33.840000000000003</v>
      </c>
    </row>
    <row r="15" spans="1:23">
      <c r="A15" s="1" t="s">
        <v>41</v>
      </c>
      <c r="B15" s="3" t="s">
        <v>84</v>
      </c>
      <c r="C15" s="5">
        <v>0</v>
      </c>
    </row>
    <row r="16" spans="1:23">
      <c r="A16" s="1" t="s">
        <v>42</v>
      </c>
      <c r="B16" s="3" t="s">
        <v>84</v>
      </c>
      <c r="C16" s="5">
        <v>156.87</v>
      </c>
    </row>
    <row r="17" spans="1:3">
      <c r="A17" s="1" t="s">
        <v>38</v>
      </c>
      <c r="B17" s="3" t="s">
        <v>84</v>
      </c>
      <c r="C17" s="5">
        <v>83.55</v>
      </c>
    </row>
    <row r="18" spans="1:3">
      <c r="A18" s="1" t="s">
        <v>43</v>
      </c>
      <c r="B18" s="3" t="s">
        <v>82</v>
      </c>
      <c r="C18" s="5">
        <v>176.68</v>
      </c>
    </row>
    <row r="19" spans="1:3">
      <c r="A19" s="1" t="s">
        <v>38</v>
      </c>
      <c r="B19" s="3" t="s">
        <v>84</v>
      </c>
      <c r="C19" s="5">
        <v>54.16</v>
      </c>
    </row>
    <row r="20" spans="1:3">
      <c r="A20" s="9"/>
      <c r="B20" s="9"/>
      <c r="C20" s="9"/>
    </row>
    <row r="21" spans="1:3" ht="15.75" thickBot="1">
      <c r="A21" s="9"/>
      <c r="B21" s="9"/>
      <c r="C21" s="9"/>
    </row>
    <row r="22" spans="1:3" ht="15.75" thickBot="1">
      <c r="A22" s="10" t="s">
        <v>100</v>
      </c>
      <c r="B22" s="72"/>
      <c r="C22" s="9"/>
    </row>
    <row r="23" spans="1:3">
      <c r="A23" s="9"/>
      <c r="B23" s="17"/>
      <c r="C23" s="9"/>
    </row>
    <row r="24" spans="1:3" ht="15.75" thickBot="1">
      <c r="A24" s="9"/>
      <c r="B24" s="17"/>
      <c r="C24" s="9"/>
    </row>
    <row r="25" spans="1:3" ht="15.75" thickBot="1">
      <c r="A25" s="10" t="s">
        <v>101</v>
      </c>
      <c r="B25" s="18"/>
      <c r="C25" s="9"/>
    </row>
    <row r="26" spans="1:3">
      <c r="A26" s="9"/>
      <c r="B26" s="9"/>
      <c r="C26" s="9"/>
    </row>
    <row r="27" spans="1:3">
      <c r="A27" s="9"/>
      <c r="B27" s="9"/>
      <c r="C27" s="9"/>
    </row>
    <row r="28" spans="1:3">
      <c r="A28" s="9"/>
      <c r="B28" s="9"/>
      <c r="C28" s="9"/>
    </row>
    <row r="29" spans="1:3">
      <c r="A29" s="9"/>
      <c r="B29" s="9"/>
      <c r="C29" s="9"/>
    </row>
    <row r="30" spans="1:3">
      <c r="A30" s="9"/>
      <c r="B30" s="9"/>
      <c r="C30" s="9"/>
    </row>
    <row r="31" spans="1:3">
      <c r="A31" s="9"/>
      <c r="B31" s="9"/>
      <c r="C31" s="9"/>
    </row>
    <row r="32" spans="1:3">
      <c r="A32" s="9"/>
      <c r="B32" s="9"/>
      <c r="C32" s="9"/>
    </row>
    <row r="33" spans="1:3">
      <c r="A33" s="9"/>
      <c r="B33" s="9"/>
      <c r="C33" s="9"/>
    </row>
    <row r="34" spans="1:3">
      <c r="A34" s="9"/>
      <c r="B34" s="9"/>
      <c r="C34" s="9"/>
    </row>
    <row r="35" spans="1:3">
      <c r="A35" s="9"/>
      <c r="B35" s="9"/>
      <c r="C35" s="9"/>
    </row>
    <row r="36" spans="1:3">
      <c r="A36" s="9"/>
      <c r="B36" s="9"/>
      <c r="C36" s="9"/>
    </row>
    <row r="37" spans="1:3">
      <c r="A37" s="9"/>
      <c r="B37" s="9"/>
      <c r="C37" s="9"/>
    </row>
    <row r="38" spans="1:3">
      <c r="A38" s="9"/>
      <c r="B38" s="9"/>
      <c r="C38" s="9"/>
    </row>
    <row r="39" spans="1:3">
      <c r="A39" s="9"/>
      <c r="B39" s="9"/>
      <c r="C39" s="9"/>
    </row>
    <row r="40" spans="1:3">
      <c r="A40" s="9"/>
      <c r="B40" s="9"/>
      <c r="C40" s="9"/>
    </row>
    <row r="41" spans="1:3">
      <c r="A41" s="9"/>
      <c r="B41" s="9"/>
      <c r="C41" s="9"/>
    </row>
    <row r="42" spans="1:3">
      <c r="A42" s="9"/>
      <c r="B42" s="9"/>
      <c r="C42" s="9"/>
    </row>
    <row r="43" spans="1:3">
      <c r="A43" s="9"/>
      <c r="B43" s="9"/>
      <c r="C43" s="9"/>
    </row>
    <row r="44" spans="1:3">
      <c r="A44" s="9"/>
      <c r="B44" s="9"/>
      <c r="C44" s="9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  <row r="57" spans="1:3">
      <c r="A57" s="9"/>
      <c r="B57" s="9"/>
      <c r="C57" s="9"/>
    </row>
    <row r="58" spans="1:3">
      <c r="A58" s="9"/>
      <c r="B58" s="9"/>
      <c r="C58" s="9"/>
    </row>
    <row r="59" spans="1:3">
      <c r="A59" s="9"/>
      <c r="B59" s="9"/>
      <c r="C59" s="9"/>
    </row>
    <row r="60" spans="1:3">
      <c r="A60" s="9"/>
      <c r="B60" s="9"/>
      <c r="C60" s="9"/>
    </row>
    <row r="61" spans="1:3">
      <c r="A61" s="9"/>
      <c r="B61" s="9"/>
      <c r="C61" s="9"/>
    </row>
    <row r="62" spans="1:3">
      <c r="A62" s="9"/>
      <c r="B62" s="9"/>
      <c r="C62" s="9"/>
    </row>
    <row r="63" spans="1:3">
      <c r="A63" s="9"/>
      <c r="B63" s="9"/>
      <c r="C63" s="9"/>
    </row>
    <row r="64" spans="1:3">
      <c r="A64" s="9"/>
      <c r="B64" s="9"/>
      <c r="C64" s="9"/>
    </row>
    <row r="65" spans="1:3">
      <c r="A65" s="9"/>
      <c r="B65" s="9"/>
      <c r="C65" s="9"/>
    </row>
    <row r="66" spans="1:3">
      <c r="A66" s="9"/>
      <c r="B66" s="9"/>
      <c r="C66" s="9"/>
    </row>
    <row r="67" spans="1:3">
      <c r="A67" s="9"/>
      <c r="B67" s="9"/>
      <c r="C67" s="9"/>
    </row>
    <row r="68" spans="1:3">
      <c r="A68" s="9"/>
      <c r="B68" s="9"/>
      <c r="C68" s="9"/>
    </row>
    <row r="69" spans="1:3">
      <c r="A69" s="9"/>
      <c r="B69" s="9"/>
      <c r="C69" s="9"/>
    </row>
    <row r="70" spans="1:3">
      <c r="A70" s="9"/>
      <c r="B70" s="9"/>
      <c r="C70" s="9"/>
    </row>
    <row r="71" spans="1:3">
      <c r="A71" s="9"/>
      <c r="B71" s="9"/>
      <c r="C71" s="9"/>
    </row>
    <row r="72" spans="1:3">
      <c r="A72" s="9"/>
      <c r="B72" s="9"/>
      <c r="C72" s="9"/>
    </row>
    <row r="73" spans="1:3">
      <c r="A73" s="9"/>
      <c r="B73" s="9"/>
      <c r="C73" s="9"/>
    </row>
    <row r="74" spans="1:3">
      <c r="A74" s="9"/>
      <c r="B74" s="9"/>
      <c r="C74" s="9"/>
    </row>
    <row r="75" spans="1:3">
      <c r="A75" s="9"/>
      <c r="B75" s="9"/>
      <c r="C75" s="9"/>
    </row>
    <row r="76" spans="1:3">
      <c r="A76" s="9"/>
      <c r="B76" s="9"/>
      <c r="C76" s="9"/>
    </row>
    <row r="77" spans="1:3">
      <c r="A77" s="9"/>
      <c r="B77" s="9"/>
      <c r="C77" s="9"/>
    </row>
    <row r="78" spans="1:3">
      <c r="A78" s="9"/>
      <c r="B78" s="9"/>
      <c r="C78" s="9"/>
    </row>
    <row r="79" spans="1:3">
      <c r="A79" s="9"/>
      <c r="B79" s="9"/>
      <c r="C79" s="9"/>
    </row>
    <row r="80" spans="1:3">
      <c r="A80" s="9"/>
      <c r="B80" s="9"/>
      <c r="C80" s="9"/>
    </row>
    <row r="81" spans="1:3">
      <c r="A81" s="9"/>
      <c r="B81" s="9"/>
      <c r="C81" s="9"/>
    </row>
    <row r="82" spans="1:3">
      <c r="A82" s="9"/>
      <c r="B82" s="9"/>
      <c r="C82" s="9"/>
    </row>
    <row r="83" spans="1:3">
      <c r="A83" s="9"/>
      <c r="B83" s="9"/>
      <c r="C83" s="9"/>
    </row>
    <row r="84" spans="1:3">
      <c r="A84" s="9"/>
      <c r="B84" s="9"/>
      <c r="C84" s="9"/>
    </row>
    <row r="85" spans="1:3">
      <c r="A85" s="9"/>
      <c r="B85" s="9"/>
      <c r="C85" s="9"/>
    </row>
    <row r="86" spans="1:3">
      <c r="A86" s="9"/>
      <c r="B86" s="9"/>
      <c r="C86" s="9"/>
    </row>
    <row r="87" spans="1:3">
      <c r="A87" s="9"/>
      <c r="B87" s="9"/>
      <c r="C87" s="9"/>
    </row>
    <row r="88" spans="1:3">
      <c r="A88" s="9"/>
      <c r="B88" s="9"/>
      <c r="C88" s="9"/>
    </row>
    <row r="89" spans="1:3">
      <c r="A89" s="9"/>
      <c r="B89" s="9"/>
      <c r="C89" s="9"/>
    </row>
    <row r="90" spans="1:3">
      <c r="A90" s="9"/>
      <c r="B90" s="9"/>
      <c r="C90" s="9"/>
    </row>
    <row r="91" spans="1:3">
      <c r="A91" s="9"/>
      <c r="B91" s="9"/>
      <c r="C91" s="9"/>
    </row>
    <row r="92" spans="1:3">
      <c r="A92" s="9"/>
      <c r="B92" s="9"/>
      <c r="C92" s="9"/>
    </row>
    <row r="93" spans="1:3">
      <c r="A93" s="9"/>
      <c r="B93" s="9"/>
      <c r="C93" s="9"/>
    </row>
    <row r="94" spans="1:3">
      <c r="A94" s="9"/>
      <c r="B94" s="9"/>
      <c r="C94" s="9"/>
    </row>
    <row r="95" spans="1:3">
      <c r="A95" s="9"/>
      <c r="B95" s="9"/>
      <c r="C95" s="9"/>
    </row>
    <row r="96" spans="1:3">
      <c r="A96" s="9"/>
      <c r="B96" s="9"/>
      <c r="C96" s="9"/>
    </row>
    <row r="97" spans="1:3">
      <c r="A97" s="9"/>
      <c r="B97" s="9"/>
      <c r="C97" s="9"/>
    </row>
    <row r="98" spans="1:3">
      <c r="A98" s="9"/>
      <c r="B98" s="9"/>
      <c r="C98" s="9"/>
    </row>
    <row r="99" spans="1:3">
      <c r="A99" s="9"/>
      <c r="B99" s="9"/>
      <c r="C99" s="9"/>
    </row>
    <row r="100" spans="1:3">
      <c r="A100" s="9"/>
      <c r="B100" s="9"/>
      <c r="C100" s="9"/>
    </row>
    <row r="101" spans="1:3">
      <c r="A101" s="9"/>
      <c r="B101" s="9"/>
      <c r="C101" s="9"/>
    </row>
    <row r="102" spans="1:3">
      <c r="A102" s="9"/>
      <c r="B102" s="9"/>
      <c r="C102" s="9"/>
    </row>
    <row r="103" spans="1:3">
      <c r="A103" s="9"/>
      <c r="B103" s="9"/>
      <c r="C103" s="9"/>
    </row>
    <row r="104" spans="1:3">
      <c r="A104" s="9"/>
      <c r="B104" s="9"/>
      <c r="C104" s="9"/>
    </row>
    <row r="105" spans="1:3">
      <c r="A105" s="9"/>
      <c r="B105" s="9"/>
      <c r="C105" s="9"/>
    </row>
    <row r="106" spans="1:3">
      <c r="A106" s="9"/>
      <c r="B106" s="9"/>
      <c r="C106" s="9"/>
    </row>
    <row r="107" spans="1:3">
      <c r="A107" s="9"/>
      <c r="B107" s="9"/>
      <c r="C107" s="9"/>
    </row>
    <row r="108" spans="1:3">
      <c r="A108" s="9"/>
      <c r="B108" s="9"/>
      <c r="C108" s="9"/>
    </row>
    <row r="109" spans="1:3">
      <c r="A109" s="9"/>
      <c r="B109" s="9"/>
      <c r="C109" s="9"/>
    </row>
    <row r="110" spans="1:3">
      <c r="A110" s="9"/>
      <c r="B110" s="9"/>
      <c r="C110" s="9"/>
    </row>
    <row r="111" spans="1:3">
      <c r="A111" s="9"/>
      <c r="B111" s="9"/>
      <c r="C111" s="9"/>
    </row>
    <row r="112" spans="1:3">
      <c r="A112" s="9"/>
      <c r="B112" s="9"/>
      <c r="C112" s="9"/>
    </row>
    <row r="113" spans="1:3">
      <c r="A113" s="9"/>
      <c r="B113" s="9"/>
      <c r="C113" s="9"/>
    </row>
    <row r="114" spans="1:3">
      <c r="A114" s="9"/>
      <c r="B114" s="9"/>
      <c r="C114" s="9"/>
    </row>
    <row r="115" spans="1:3">
      <c r="A115" s="9"/>
      <c r="B115" s="9"/>
      <c r="C115" s="9"/>
    </row>
    <row r="116" spans="1:3">
      <c r="A116" s="9"/>
      <c r="B116" s="9"/>
      <c r="C116" s="9"/>
    </row>
    <row r="117" spans="1:3">
      <c r="A117" s="9"/>
      <c r="B117" s="9"/>
      <c r="C117" s="9"/>
    </row>
    <row r="118" spans="1:3">
      <c r="A118" s="9"/>
      <c r="B118" s="9"/>
      <c r="C118" s="9"/>
    </row>
    <row r="119" spans="1:3">
      <c r="A119" s="9"/>
      <c r="B119" s="9"/>
      <c r="C119" s="9"/>
    </row>
    <row r="120" spans="1:3">
      <c r="A120" s="9"/>
      <c r="B120" s="9"/>
      <c r="C120" s="9"/>
    </row>
    <row r="121" spans="1:3">
      <c r="A121" s="9"/>
      <c r="B121" s="9"/>
      <c r="C121" s="9"/>
    </row>
    <row r="122" spans="1:3">
      <c r="A122" s="9"/>
      <c r="B122" s="9"/>
      <c r="C122" s="9"/>
    </row>
    <row r="123" spans="1:3">
      <c r="A123" s="9"/>
      <c r="B123" s="9"/>
      <c r="C123" s="9"/>
    </row>
    <row r="124" spans="1:3">
      <c r="A124" s="9"/>
      <c r="B124" s="9"/>
      <c r="C124" s="9"/>
    </row>
    <row r="125" spans="1:3">
      <c r="A125" s="9"/>
      <c r="B125" s="9"/>
      <c r="C125" s="9"/>
    </row>
    <row r="126" spans="1:3">
      <c r="A126" s="9"/>
      <c r="B126" s="9"/>
      <c r="C126" s="9"/>
    </row>
    <row r="127" spans="1:3">
      <c r="A127" s="9"/>
      <c r="B127" s="9"/>
      <c r="C127" s="9"/>
    </row>
    <row r="128" spans="1:3">
      <c r="A128" s="9"/>
      <c r="B128" s="9"/>
      <c r="C128" s="9"/>
    </row>
    <row r="129" spans="1:3">
      <c r="A129" s="9"/>
      <c r="B129" s="9"/>
      <c r="C129" s="9"/>
    </row>
    <row r="130" spans="1:3">
      <c r="A130" s="9"/>
      <c r="B130" s="9"/>
      <c r="C130" s="9"/>
    </row>
    <row r="131" spans="1:3">
      <c r="A131" s="9"/>
      <c r="B131" s="9"/>
      <c r="C131" s="9"/>
    </row>
    <row r="132" spans="1:3">
      <c r="A132" s="9"/>
      <c r="B132" s="9"/>
      <c r="C132" s="9"/>
    </row>
    <row r="133" spans="1:3">
      <c r="A133" s="9"/>
      <c r="B133" s="9"/>
      <c r="C133" s="9"/>
    </row>
    <row r="134" spans="1:3">
      <c r="A134" s="9"/>
      <c r="B134" s="9"/>
      <c r="C134" s="9"/>
    </row>
    <row r="135" spans="1:3">
      <c r="A135" s="9"/>
      <c r="B135" s="9"/>
      <c r="C135" s="9"/>
    </row>
    <row r="136" spans="1:3">
      <c r="A136" s="9"/>
      <c r="B136" s="9"/>
      <c r="C136" s="9"/>
    </row>
    <row r="137" spans="1:3">
      <c r="A137" s="9"/>
      <c r="B137" s="9"/>
      <c r="C137" s="9"/>
    </row>
    <row r="138" spans="1:3">
      <c r="A138" s="9"/>
      <c r="B138" s="9"/>
      <c r="C138" s="9"/>
    </row>
    <row r="139" spans="1:3">
      <c r="A139" s="9"/>
      <c r="B139" s="9"/>
      <c r="C139" s="9"/>
    </row>
    <row r="140" spans="1:3">
      <c r="A140" s="9"/>
      <c r="B140" s="9"/>
      <c r="C140" s="9"/>
    </row>
    <row r="141" spans="1:3">
      <c r="A141" s="9"/>
      <c r="B141" s="9"/>
      <c r="C141" s="9"/>
    </row>
    <row r="142" spans="1:3">
      <c r="A142" s="9"/>
      <c r="B142" s="9"/>
      <c r="C142" s="9"/>
    </row>
    <row r="143" spans="1:3">
      <c r="A143" s="9"/>
      <c r="B143" s="9"/>
      <c r="C143" s="9"/>
    </row>
    <row r="144" spans="1:3">
      <c r="A144" s="9"/>
      <c r="B144" s="9"/>
      <c r="C144" s="9"/>
    </row>
    <row r="145" spans="1:3">
      <c r="A145" s="9"/>
      <c r="B145" s="9"/>
      <c r="C145" s="9"/>
    </row>
    <row r="146" spans="1:3">
      <c r="A146" s="9"/>
      <c r="B146" s="9"/>
      <c r="C146" s="9"/>
    </row>
    <row r="147" spans="1:3">
      <c r="A147" s="9"/>
      <c r="B147" s="9"/>
      <c r="C147" s="9"/>
    </row>
    <row r="148" spans="1:3">
      <c r="A148" s="9"/>
      <c r="B148" s="9"/>
      <c r="C148" s="9"/>
    </row>
    <row r="149" spans="1:3">
      <c r="A149" s="9"/>
      <c r="B149" s="9"/>
      <c r="C149" s="9"/>
    </row>
    <row r="150" spans="1:3">
      <c r="A150" s="9"/>
      <c r="B150" s="9"/>
      <c r="C150" s="9"/>
    </row>
    <row r="151" spans="1:3">
      <c r="A151" s="9"/>
      <c r="B151" s="9"/>
      <c r="C151" s="9"/>
    </row>
    <row r="152" spans="1:3">
      <c r="A152" s="9"/>
      <c r="B152" s="9"/>
      <c r="C152" s="9"/>
    </row>
    <row r="153" spans="1:3">
      <c r="A153" s="9"/>
      <c r="B153" s="9"/>
      <c r="C153" s="9"/>
    </row>
    <row r="154" spans="1:3">
      <c r="A154" s="9"/>
      <c r="B154" s="9"/>
      <c r="C154" s="9"/>
    </row>
    <row r="155" spans="1:3">
      <c r="A155" s="9"/>
      <c r="B155" s="9"/>
      <c r="C155" s="9"/>
    </row>
    <row r="156" spans="1:3">
      <c r="A156" s="9"/>
      <c r="B156" s="9"/>
      <c r="C156" s="9"/>
    </row>
    <row r="157" spans="1:3">
      <c r="A157" s="9"/>
      <c r="B157" s="9"/>
      <c r="C157" s="9"/>
    </row>
    <row r="158" spans="1:3">
      <c r="A158" s="9"/>
      <c r="B158" s="9"/>
      <c r="C158" s="9"/>
    </row>
    <row r="159" spans="1:3">
      <c r="A159" s="9"/>
      <c r="B159" s="9"/>
      <c r="C159" s="9"/>
    </row>
    <row r="160" spans="1:3">
      <c r="A160" s="9"/>
      <c r="B160" s="9"/>
      <c r="C160" s="9"/>
    </row>
    <row r="161" spans="1:3">
      <c r="A161" s="9"/>
      <c r="B161" s="9"/>
      <c r="C161" s="9"/>
    </row>
    <row r="162" spans="1:3">
      <c r="A162" s="9"/>
      <c r="B162" s="9"/>
      <c r="C162" s="9"/>
    </row>
    <row r="163" spans="1:3">
      <c r="A163" s="9"/>
      <c r="B163" s="9"/>
      <c r="C163" s="9"/>
    </row>
    <row r="164" spans="1:3">
      <c r="A164" s="9"/>
      <c r="B164" s="9"/>
      <c r="C164" s="9"/>
    </row>
    <row r="165" spans="1:3">
      <c r="A165" s="9"/>
      <c r="B165" s="9"/>
      <c r="C165" s="9"/>
    </row>
    <row r="166" spans="1:3">
      <c r="A166" s="9"/>
      <c r="B166" s="9"/>
      <c r="C166" s="9"/>
    </row>
    <row r="167" spans="1:3">
      <c r="A167" s="9"/>
      <c r="B167" s="9"/>
      <c r="C167" s="9"/>
    </row>
    <row r="168" spans="1:3">
      <c r="A168" s="9"/>
      <c r="B168" s="9"/>
      <c r="C168" s="9"/>
    </row>
    <row r="169" spans="1:3">
      <c r="A169" s="9"/>
      <c r="B169" s="9"/>
      <c r="C169" s="9"/>
    </row>
    <row r="170" spans="1:3">
      <c r="A170" s="9"/>
      <c r="B170" s="9"/>
      <c r="C170" s="9"/>
    </row>
    <row r="171" spans="1:3">
      <c r="A171" s="9"/>
      <c r="B171" s="9"/>
      <c r="C171" s="9"/>
    </row>
  </sheetData>
  <sortState ref="H3:M15">
    <sortCondition ref="H3"/>
  </sortState>
  <mergeCells count="2">
    <mergeCell ref="E1:F1"/>
    <mergeCell ref="K1:N1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C1:Y35"/>
  <sheetViews>
    <sheetView tabSelected="1" topLeftCell="A10" workbookViewId="0">
      <selection activeCell="K23" sqref="K23"/>
    </sheetView>
  </sheetViews>
  <sheetFormatPr defaultRowHeight="15"/>
  <cols>
    <col min="1" max="2" width="9.140625" style="20"/>
    <col min="3" max="3" width="6.85546875" style="20" customWidth="1"/>
    <col min="4" max="4" width="15.5703125" style="20" bestFit="1" customWidth="1"/>
    <col min="5" max="5" width="19.85546875" style="20" customWidth="1"/>
    <col min="6" max="6" width="4" style="20" customWidth="1"/>
    <col min="7" max="7" width="20.5703125" style="20" customWidth="1"/>
    <col min="8" max="8" width="8.140625" style="20" customWidth="1"/>
    <col min="9" max="9" width="14.7109375" style="20" customWidth="1"/>
    <col min="10" max="10" width="7.85546875" style="20" customWidth="1"/>
    <col min="11" max="11" width="10.7109375" style="20" bestFit="1" customWidth="1"/>
    <col min="12" max="12" width="15" style="20" bestFit="1" customWidth="1"/>
    <col min="13" max="16384" width="9.140625" style="20"/>
  </cols>
  <sheetData>
    <row r="1" spans="3:25" ht="52.5" customHeight="1" thickBot="1">
      <c r="C1" s="76"/>
      <c r="D1" s="129" t="s">
        <v>88</v>
      </c>
      <c r="E1" s="130"/>
      <c r="F1" s="130"/>
      <c r="G1" s="130"/>
      <c r="H1" s="131"/>
      <c r="I1" s="77"/>
      <c r="J1" s="77"/>
      <c r="K1" s="78" t="s">
        <v>105</v>
      </c>
      <c r="L1" s="79" t="s">
        <v>108</v>
      </c>
      <c r="M1" s="80"/>
      <c r="P1" s="81">
        <f>SUM(G8:G35)</f>
        <v>0</v>
      </c>
      <c r="Y1" s="20" t="s">
        <v>106</v>
      </c>
    </row>
    <row r="2" spans="3:25" ht="9" customHeight="1" thickBot="1">
      <c r="C2" s="82"/>
      <c r="D2" s="83"/>
      <c r="E2" s="83"/>
      <c r="F2" s="83"/>
      <c r="G2" s="83"/>
      <c r="H2" s="83"/>
      <c r="I2" s="83"/>
      <c r="J2" s="83"/>
      <c r="K2" s="83"/>
      <c r="L2" s="83"/>
      <c r="M2" s="84"/>
      <c r="Y2" s="20" t="s">
        <v>107</v>
      </c>
    </row>
    <row r="3" spans="3:25" ht="15.75" thickBot="1">
      <c r="C3" s="82"/>
      <c r="D3" s="69" t="s">
        <v>87</v>
      </c>
      <c r="E3" s="70"/>
      <c r="F3" s="134">
        <f>'Enter Basic Details'!E5</f>
        <v>0</v>
      </c>
      <c r="G3" s="135"/>
      <c r="H3" s="136"/>
      <c r="I3" s="83"/>
      <c r="J3" s="83"/>
      <c r="K3" s="21" t="s">
        <v>110</v>
      </c>
      <c r="L3" s="85">
        <f>P1/70</f>
        <v>0</v>
      </c>
      <c r="M3" s="84"/>
      <c r="Y3" s="20" t="s">
        <v>108</v>
      </c>
    </row>
    <row r="4" spans="3:25" ht="9" customHeight="1">
      <c r="C4" s="86">
        <f>SUM(G8:G30)</f>
        <v>0</v>
      </c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3:25" ht="4.5" customHeight="1" thickBot="1">
      <c r="C5" s="87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3:25" ht="15.75" thickBot="1">
      <c r="C6" s="82"/>
      <c r="D6" s="83"/>
      <c r="E6" s="83"/>
      <c r="F6" s="83"/>
      <c r="G6" s="90" t="s">
        <v>109</v>
      </c>
      <c r="H6" s="83"/>
      <c r="I6" s="90" t="s">
        <v>98</v>
      </c>
      <c r="J6" s="83"/>
      <c r="K6" s="132" t="s">
        <v>99</v>
      </c>
      <c r="L6" s="133"/>
      <c r="M6" s="84"/>
    </row>
    <row r="7" spans="3:25" ht="15.75" thickBot="1">
      <c r="C7" s="82"/>
      <c r="D7" s="83"/>
      <c r="E7" s="83"/>
      <c r="F7" s="83"/>
      <c r="G7" s="83"/>
      <c r="H7" s="83"/>
      <c r="I7" s="83"/>
      <c r="J7" s="83"/>
      <c r="K7" s="83"/>
      <c r="L7" s="83"/>
      <c r="M7" s="84"/>
    </row>
    <row r="8" spans="3:25" ht="15.75" thickBot="1">
      <c r="C8" s="82"/>
      <c r="D8" s="124" t="s">
        <v>89</v>
      </c>
      <c r="E8" s="125"/>
      <c r="F8" s="83"/>
      <c r="G8" s="91">
        <f>IF(Vlookup!I7=23.75,5,0)</f>
        <v>0</v>
      </c>
      <c r="H8" s="83"/>
      <c r="I8" s="92" t="str">
        <f>IF(G8&gt;=4,"A",IF(G8=3,"B","C"))</f>
        <v>C</v>
      </c>
      <c r="J8" s="83"/>
      <c r="K8" s="126" t="str">
        <f>IF(I8="C","Don't have knowledge",IF(I8="B","Average"," "))</f>
        <v>Don't have knowledge</v>
      </c>
      <c r="L8" s="127"/>
      <c r="M8" s="128"/>
    </row>
    <row r="9" spans="3:25" ht="13.5" customHeight="1" thickBot="1">
      <c r="C9" s="82"/>
      <c r="D9" s="83"/>
      <c r="E9" s="83"/>
      <c r="F9" s="83"/>
      <c r="G9" s="93"/>
      <c r="H9" s="83"/>
      <c r="I9" s="94"/>
      <c r="J9" s="83"/>
      <c r="K9" s="83"/>
      <c r="L9" s="83"/>
      <c r="M9" s="84"/>
    </row>
    <row r="10" spans="3:25" ht="15.75" thickBot="1">
      <c r="C10" s="82"/>
      <c r="D10" s="124" t="s">
        <v>90</v>
      </c>
      <c r="E10" s="125"/>
      <c r="F10" s="83"/>
      <c r="G10" s="91">
        <f>IF(HLookup!F11=23.43,5,0)</f>
        <v>0</v>
      </c>
      <c r="H10" s="83"/>
      <c r="I10" s="92" t="str">
        <f>IF(G10&gt;=4,"A","C")</f>
        <v>C</v>
      </c>
      <c r="J10" s="83"/>
      <c r="K10" s="126" t="str">
        <f>IF(I10="C","Don't have knowledge",IF(I10="B","Average"," "))</f>
        <v>Don't have knowledge</v>
      </c>
      <c r="L10" s="127"/>
      <c r="M10" s="128"/>
    </row>
    <row r="11" spans="3:25" ht="13.5" customHeight="1" thickBot="1">
      <c r="C11" s="82"/>
      <c r="D11" s="83"/>
      <c r="E11" s="83"/>
      <c r="F11" s="83"/>
      <c r="G11" s="93"/>
      <c r="H11" s="83"/>
      <c r="I11" s="94"/>
      <c r="J11" s="83"/>
      <c r="K11" s="83"/>
      <c r="L11" s="83"/>
      <c r="M11" s="84"/>
    </row>
    <row r="12" spans="3:25" ht="15.75" thickBot="1">
      <c r="C12" s="82"/>
      <c r="D12" s="124" t="s">
        <v>93</v>
      </c>
      <c r="E12" s="125"/>
      <c r="F12" s="83"/>
      <c r="G12" s="91">
        <f>IF('Worksheet 1 '!B18=15,5,0)</f>
        <v>0</v>
      </c>
      <c r="H12" s="83"/>
      <c r="I12" s="92" t="str">
        <f>IF(G12&gt;=4,"A","C")</f>
        <v>C</v>
      </c>
      <c r="J12" s="83"/>
      <c r="K12" s="126" t="str">
        <f>IF(I12="C","Don't have knowledge",IF(I12="B","Average"," "))</f>
        <v>Don't have knowledge</v>
      </c>
      <c r="L12" s="127"/>
      <c r="M12" s="128"/>
    </row>
    <row r="13" spans="3:25" ht="13.5" customHeight="1" thickBot="1">
      <c r="C13" s="82"/>
      <c r="D13" s="83"/>
      <c r="E13" s="83"/>
      <c r="F13" s="83"/>
      <c r="G13" s="93"/>
      <c r="H13" s="83"/>
      <c r="I13" s="94"/>
      <c r="J13" s="83"/>
      <c r="K13" s="83"/>
      <c r="L13" s="83"/>
      <c r="M13" s="84"/>
    </row>
    <row r="14" spans="3:25" ht="15.75" thickBot="1">
      <c r="C14" s="82"/>
      <c r="D14" s="124" t="s">
        <v>94</v>
      </c>
      <c r="E14" s="125"/>
      <c r="F14" s="83"/>
      <c r="G14" s="91">
        <f>IF('Worksheet 1 '!C18=929.74,5,0)</f>
        <v>0</v>
      </c>
      <c r="H14" s="83"/>
      <c r="I14" s="92" t="str">
        <f>IF(G14&gt;=4,"A","C")</f>
        <v>C</v>
      </c>
      <c r="J14" s="83"/>
      <c r="K14" s="126" t="str">
        <f>IF(I14="C","Don't have knowledge",IF(I14="B","Average"," "))</f>
        <v>Don't have knowledge</v>
      </c>
      <c r="L14" s="127"/>
      <c r="M14" s="128"/>
    </row>
    <row r="15" spans="3:25" ht="13.5" customHeight="1" thickBot="1">
      <c r="C15" s="82"/>
      <c r="D15" s="83"/>
      <c r="E15" s="83"/>
      <c r="F15" s="83"/>
      <c r="G15" s="93"/>
      <c r="H15" s="83"/>
      <c r="I15" s="94"/>
      <c r="J15" s="83"/>
      <c r="K15" s="83"/>
      <c r="L15" s="83"/>
      <c r="M15" s="84"/>
    </row>
    <row r="16" spans="3:25" ht="15.75" thickBot="1">
      <c r="C16" s="82"/>
      <c r="D16" s="124" t="s">
        <v>91</v>
      </c>
      <c r="E16" s="125"/>
      <c r="F16" s="83"/>
      <c r="G16" s="91">
        <f>IF('Worksheet 1 '!H10=15,5,0)</f>
        <v>0</v>
      </c>
      <c r="H16" s="83"/>
      <c r="I16" s="92" t="str">
        <f>IF(G16&gt;=4,"A","C")</f>
        <v>C</v>
      </c>
      <c r="J16" s="83"/>
      <c r="K16" s="126" t="str">
        <f>IF(I16="C","Don't have knowledge",IF(I16="B","Average"," "))</f>
        <v>Don't have knowledge</v>
      </c>
      <c r="L16" s="127"/>
      <c r="M16" s="128"/>
    </row>
    <row r="17" spans="3:13" ht="13.5" customHeight="1" thickBot="1">
      <c r="C17" s="82"/>
      <c r="D17" s="83"/>
      <c r="E17" s="83"/>
      <c r="F17" s="83"/>
      <c r="G17" s="93"/>
      <c r="H17" s="83"/>
      <c r="I17" s="94"/>
      <c r="J17" s="83"/>
      <c r="K17" s="83"/>
      <c r="L17" s="83"/>
      <c r="M17" s="84"/>
    </row>
    <row r="18" spans="3:13" ht="15.75" thickBot="1">
      <c r="C18" s="82"/>
      <c r="D18" s="124" t="s">
        <v>92</v>
      </c>
      <c r="E18" s="125"/>
      <c r="F18" s="83"/>
      <c r="G18" s="91">
        <f>IF('Worksheet 1 '!I10=929.74,5,0)</f>
        <v>0</v>
      </c>
      <c r="H18" s="83"/>
      <c r="I18" s="92" t="str">
        <f>IF(G18&gt;=4,"A","C")</f>
        <v>C</v>
      </c>
      <c r="J18" s="83"/>
      <c r="K18" s="126" t="str">
        <f>IF(I18="C","Don't have knowledge",IF(I18="B","Average"," "))</f>
        <v>Don't have knowledge</v>
      </c>
      <c r="L18" s="127"/>
      <c r="M18" s="128"/>
    </row>
    <row r="19" spans="3:13" ht="13.5" customHeight="1" thickBot="1">
      <c r="C19" s="82"/>
      <c r="D19" s="95"/>
      <c r="E19" s="95"/>
      <c r="F19" s="83"/>
      <c r="G19" s="93"/>
      <c r="H19" s="83"/>
      <c r="I19" s="94"/>
      <c r="J19" s="83"/>
      <c r="K19" s="96"/>
      <c r="L19" s="96"/>
      <c r="M19" s="97"/>
    </row>
    <row r="20" spans="3:13" ht="15.75" thickBot="1">
      <c r="C20" s="82"/>
      <c r="D20" s="124" t="s">
        <v>102</v>
      </c>
      <c r="E20" s="125"/>
      <c r="F20" s="83"/>
      <c r="G20" s="91">
        <f>IF('Worksheet 1 '!N10=764.65,5,0)</f>
        <v>0</v>
      </c>
      <c r="H20" s="83"/>
      <c r="I20" s="92" t="str">
        <f>IF(G20&gt;=4,"A","C")</f>
        <v>C</v>
      </c>
      <c r="J20" s="83"/>
      <c r="K20" s="126" t="str">
        <f>IF(I20="C","Don't have knowledge",IF(I20="B","Average"," "))</f>
        <v>Don't have knowledge</v>
      </c>
      <c r="L20" s="127"/>
      <c r="M20" s="128"/>
    </row>
    <row r="21" spans="3:13" ht="15.75" thickBot="1"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4"/>
    </row>
    <row r="22" spans="3:13" ht="15.75" thickBot="1">
      <c r="C22" s="82"/>
      <c r="D22" s="124" t="s">
        <v>112</v>
      </c>
      <c r="E22" s="125"/>
      <c r="F22" s="83"/>
      <c r="G22" s="105">
        <f>IF('Worksheet 1 '!M10=9,5,0)</f>
        <v>0</v>
      </c>
      <c r="H22" s="83"/>
      <c r="I22" s="106" t="str">
        <f>IF(G22&gt;=4,"A",IF(G22=3,"B","C"))</f>
        <v>C</v>
      </c>
      <c r="J22" s="83"/>
      <c r="K22" s="126" t="str">
        <f>IF(I22="C","Don't have knowledge",IF(I22="B","Average"," "))</f>
        <v>Don't have knowledge</v>
      </c>
      <c r="L22" s="127"/>
      <c r="M22" s="128"/>
    </row>
    <row r="23" spans="3:13" ht="13.5" customHeight="1" thickBot="1">
      <c r="C23" s="82"/>
      <c r="D23" s="83"/>
      <c r="E23" s="83"/>
      <c r="F23" s="83"/>
      <c r="G23" s="93"/>
      <c r="H23" s="83"/>
      <c r="I23" s="94"/>
      <c r="J23" s="83"/>
      <c r="K23" s="83"/>
      <c r="L23" s="83"/>
      <c r="M23" s="84"/>
    </row>
    <row r="24" spans="3:13" ht="15.75" thickBot="1">
      <c r="C24" s="82"/>
      <c r="D24" s="124" t="s">
        <v>95</v>
      </c>
      <c r="E24" s="125"/>
      <c r="F24" s="83"/>
      <c r="G24" s="91">
        <f>IF('MAX &amp; MIN'!N2=9070.14,5,0)</f>
        <v>0</v>
      </c>
      <c r="H24" s="83"/>
      <c r="I24" s="92" t="str">
        <f>IF(G24&gt;=4,"A","C")</f>
        <v>C</v>
      </c>
      <c r="J24" s="83"/>
      <c r="K24" s="126" t="str">
        <f>IF(I24="C","Don't have knowledge",IF(I24="B","Average"," "))</f>
        <v>Don't have knowledge</v>
      </c>
      <c r="L24" s="127"/>
      <c r="M24" s="128"/>
    </row>
    <row r="25" spans="3:13" ht="13.5" customHeight="1" thickBot="1">
      <c r="C25" s="82"/>
      <c r="D25" s="83"/>
      <c r="E25" s="83"/>
      <c r="F25" s="83"/>
      <c r="G25" s="93"/>
      <c r="H25" s="83"/>
      <c r="I25" s="94"/>
      <c r="J25" s="83"/>
      <c r="K25" s="83"/>
      <c r="L25" s="83"/>
      <c r="M25" s="84"/>
    </row>
    <row r="26" spans="3:13" ht="15.75" thickBot="1">
      <c r="C26" s="82"/>
      <c r="D26" s="124" t="s">
        <v>96</v>
      </c>
      <c r="E26" s="125"/>
      <c r="F26" s="83"/>
      <c r="G26" s="91">
        <f>IF('MAX &amp; MIN'!N4=4000,5,0)</f>
        <v>0</v>
      </c>
      <c r="H26" s="83"/>
      <c r="I26" s="92" t="str">
        <f>IF(G26&gt;=4,"A","C")</f>
        <v>C</v>
      </c>
      <c r="J26" s="83"/>
      <c r="K26" s="126" t="str">
        <f>IF(I26="C","Don't have knowledge",IF(I26="B","Average"," "))</f>
        <v>Don't have knowledge</v>
      </c>
      <c r="L26" s="127"/>
      <c r="M26" s="128"/>
    </row>
    <row r="27" spans="3:13" ht="13.5" customHeight="1" thickBot="1">
      <c r="C27" s="82"/>
      <c r="D27" s="83"/>
      <c r="E27" s="83"/>
      <c r="F27" s="83"/>
      <c r="G27" s="93"/>
      <c r="H27" s="83"/>
      <c r="I27" s="94"/>
      <c r="J27" s="83"/>
      <c r="K27" s="83"/>
      <c r="L27" s="83"/>
      <c r="M27" s="84"/>
    </row>
    <row r="28" spans="3:13" ht="15.75" thickBot="1">
      <c r="C28" s="82"/>
      <c r="D28" s="124" t="s">
        <v>129</v>
      </c>
      <c r="E28" s="125"/>
      <c r="F28" s="83"/>
      <c r="G28" s="91">
        <f>'Table &amp; Chart'!B22</f>
        <v>0</v>
      </c>
      <c r="H28" s="83"/>
      <c r="I28" s="92" t="str">
        <f>IF(G28&gt;=4,"A",IF(G28=3,"B","C"))</f>
        <v>C</v>
      </c>
      <c r="J28" s="83"/>
      <c r="K28" s="126" t="str">
        <f>IF(I28="C","Don't have knowledge",IF(I28="B","Average"," "))</f>
        <v>Don't have knowledge</v>
      </c>
      <c r="L28" s="127"/>
      <c r="M28" s="128"/>
    </row>
    <row r="29" spans="3:13" ht="13.5" customHeight="1" thickBot="1">
      <c r="C29" s="82"/>
      <c r="D29" s="83"/>
      <c r="E29" s="83"/>
      <c r="F29" s="83"/>
      <c r="G29" s="93"/>
      <c r="H29" s="83"/>
      <c r="I29" s="94"/>
      <c r="J29" s="83"/>
      <c r="K29" s="83"/>
      <c r="L29" s="83"/>
      <c r="M29" s="84"/>
    </row>
    <row r="30" spans="3:13" ht="15.75" thickBot="1">
      <c r="C30" s="82"/>
      <c r="D30" s="124" t="s">
        <v>128</v>
      </c>
      <c r="E30" s="125"/>
      <c r="F30" s="83"/>
      <c r="G30" s="91">
        <f>Conditional!C28</f>
        <v>0</v>
      </c>
      <c r="H30" s="83"/>
      <c r="I30" s="92" t="str">
        <f>IF(G30&gt;=4,"A",IF(G30=3,"B","C"))</f>
        <v>C</v>
      </c>
      <c r="J30" s="83"/>
      <c r="K30" s="126" t="str">
        <f>IF(I30="C","Don't have knowledge",IF(I30="B","Average"," "))</f>
        <v>Don't have knowledge</v>
      </c>
      <c r="L30" s="127"/>
      <c r="M30" s="128"/>
    </row>
    <row r="31" spans="3:13" ht="13.5" customHeight="1" thickBot="1">
      <c r="C31" s="82"/>
      <c r="D31" s="98"/>
      <c r="E31" s="98"/>
      <c r="F31" s="83"/>
      <c r="G31" s="99"/>
      <c r="H31" s="83"/>
      <c r="I31" s="100"/>
      <c r="J31" s="83"/>
      <c r="K31" s="101"/>
      <c r="L31" s="101"/>
      <c r="M31" s="102"/>
    </row>
    <row r="32" spans="3:13" ht="15.75" thickBot="1">
      <c r="C32" s="82"/>
      <c r="D32" s="124" t="s">
        <v>127</v>
      </c>
      <c r="E32" s="125"/>
      <c r="F32" s="83"/>
      <c r="G32" s="91">
        <v>0</v>
      </c>
      <c r="H32" s="83"/>
      <c r="I32" s="92" t="str">
        <f>IF(G32&gt;=4,"A",IF(G32=3,"B","C"))</f>
        <v>C</v>
      </c>
      <c r="J32" s="83"/>
      <c r="K32" s="126" t="str">
        <f>IF(I32="C","Don't have knowledge",IF(I32="B","Average"," "))</f>
        <v>Don't have knowledge</v>
      </c>
      <c r="L32" s="127"/>
      <c r="M32" s="128"/>
    </row>
    <row r="33" spans="3:13" ht="13.5" customHeight="1" thickBot="1">
      <c r="C33" s="82"/>
      <c r="D33" s="98"/>
      <c r="E33" s="98"/>
      <c r="F33" s="83"/>
      <c r="G33" s="99"/>
      <c r="H33" s="83"/>
      <c r="I33" s="100"/>
      <c r="J33" s="83"/>
      <c r="K33" s="101"/>
      <c r="L33" s="101"/>
      <c r="M33" s="102"/>
    </row>
    <row r="34" spans="3:13" ht="15.75" thickBot="1">
      <c r="C34" s="82"/>
      <c r="D34" s="124" t="s">
        <v>126</v>
      </c>
      <c r="E34" s="125"/>
      <c r="F34" s="83"/>
      <c r="G34" s="91">
        <v>0</v>
      </c>
      <c r="H34" s="83"/>
      <c r="I34" s="92" t="str">
        <f>IF(G34&gt;=4,"A",IF(G34=3,"B","C"))</f>
        <v>C</v>
      </c>
      <c r="J34" s="83"/>
      <c r="K34" s="126" t="str">
        <f>IF(I34="C","Don't have knowledge",IF(I34="B","Average"," "))</f>
        <v>Don't have knowledge</v>
      </c>
      <c r="L34" s="127"/>
      <c r="M34" s="128"/>
    </row>
    <row r="35" spans="3:13" ht="13.5" customHeight="1" thickBot="1">
      <c r="C35" s="103"/>
      <c r="D35" s="98"/>
      <c r="E35" s="98"/>
      <c r="F35" s="104"/>
      <c r="G35" s="99"/>
      <c r="H35" s="104"/>
      <c r="I35" s="100"/>
      <c r="J35" s="104"/>
      <c r="K35" s="101"/>
      <c r="L35" s="101"/>
      <c r="M35" s="102"/>
    </row>
  </sheetData>
  <mergeCells count="31">
    <mergeCell ref="D30:E30"/>
    <mergeCell ref="D18:E18"/>
    <mergeCell ref="D24:E24"/>
    <mergeCell ref="D26:E26"/>
    <mergeCell ref="D28:E28"/>
    <mergeCell ref="D20:E20"/>
    <mergeCell ref="D22:E22"/>
    <mergeCell ref="D16:E16"/>
    <mergeCell ref="D14:E14"/>
    <mergeCell ref="F3:H3"/>
    <mergeCell ref="K8:M8"/>
    <mergeCell ref="K10:M10"/>
    <mergeCell ref="K12:M12"/>
    <mergeCell ref="K18:M18"/>
    <mergeCell ref="K20:M20"/>
    <mergeCell ref="D32:E32"/>
    <mergeCell ref="D34:E34"/>
    <mergeCell ref="K32:M32"/>
    <mergeCell ref="K34:M34"/>
    <mergeCell ref="D1:H1"/>
    <mergeCell ref="D8:E8"/>
    <mergeCell ref="D10:E10"/>
    <mergeCell ref="K14:M14"/>
    <mergeCell ref="K16:M16"/>
    <mergeCell ref="K6:L6"/>
    <mergeCell ref="D12:E12"/>
    <mergeCell ref="K24:M24"/>
    <mergeCell ref="K26:M26"/>
    <mergeCell ref="K28:M28"/>
    <mergeCell ref="K30:M30"/>
    <mergeCell ref="K22:M22"/>
  </mergeCells>
  <dataValidations count="1">
    <dataValidation type="list" allowBlank="1" showInputMessage="1" showErrorMessage="1" sqref="L1">
      <formula1>$Y$1:$Y$3</formula1>
    </dataValidation>
  </dataValidations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Enter Basic Details</vt:lpstr>
      <vt:lpstr>Vlookup</vt:lpstr>
      <vt:lpstr>HLookup</vt:lpstr>
      <vt:lpstr>Worksheet 1 </vt:lpstr>
      <vt:lpstr>Conditional</vt:lpstr>
      <vt:lpstr>MAX &amp; MIN</vt:lpstr>
      <vt:lpstr>Table &amp; Chart</vt:lpstr>
      <vt:lpstr>Report</vt:lpstr>
      <vt:lpstr>Report!Print_Area</vt:lpstr>
    </vt:vector>
  </TitlesOfParts>
  <Company>GCB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sachin.pal</dc:creator>
  <cp:lastModifiedBy>sachin.pal</cp:lastModifiedBy>
  <cp:lastPrinted>2016-01-23T15:30:31Z</cp:lastPrinted>
  <dcterms:created xsi:type="dcterms:W3CDTF">2016-01-18T16:49:35Z</dcterms:created>
  <dcterms:modified xsi:type="dcterms:W3CDTF">2016-02-02T21:52:14Z</dcterms:modified>
</cp:coreProperties>
</file>